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<sst xmlns="http://schemas.openxmlformats.org/spreadsheetml/2006/main" count="1073" uniqueCount="879">
  <si>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</si>
  <si>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</si>
  <si>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</si>
  <si>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</si>
  <si>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</si>
  <si>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</si>
  <si>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</si>
  <si>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</si>
  <si>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</si>
  <si>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</si>
  <si>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</si>
  <si>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</si>
  <si>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</si>
  <si>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</si>
  <si>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</si>
  <si>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</si>
  <si>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</si>
  <si>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</si>
  <si>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</si>
  <si>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</si>
  <si>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</si>
  <si>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</si>
  <si>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</si>
  <si>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</si>
  <si>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</si>
  <si>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</si>
  <si>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</si>
  <si>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</si>
  <si>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</si>
  <si>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</si>
  <si>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</si>
  <si>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</si>
  <si>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</si>
  <si>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</si>
  <si>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</si>
  <si>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</si>
  <si>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</si>
  <si>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</si>
  <si>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</si>
  <si>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</si>
  <si>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</si>
  <si>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</si>
  <si>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</si>
  <si>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</si>
  <si>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</si>
  <si>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</si>
  <si>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</si>
  <si>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</si>
  <si>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</si>
  <si>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</si>
  <si>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</si>
  <si>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</si>
  <si>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</si>
  <si>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</si>
  <si>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</si>
  <si>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</si>
  <si>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</si>
  <si>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</si>
  <si>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</si>
  <si>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</si>
  <si>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</si>
  <si>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</si>
  <si>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</si>
  <si>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</si>
  <si>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</si>
  <si>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</si>
  <si>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</si>
  <si>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</si>
  <si>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</si>
  <si>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</si>
  <si>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</si>
  <si>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</si>
  <si>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</si>
  <si>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</si>
  <si>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</si>
  <si>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</si>
  <si>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</si>
  <si>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</si>
  <si>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</si>
  <si>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</si>
  <si>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</si>
  <si>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</si>
  <si>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</si>
  <si>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</si>
  <si>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</si>
  <si>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</si>
  <si>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</si>
  <si>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</si>
  <si>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</si>
  <si>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</si>
  <si>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</si>
  <si>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</si>
  <si>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</si>
  <si>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</si>
  <si>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</si>
  <si>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</si>
  <si>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</si>
  <si>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</si>
  <si>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</si>
  <si>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</si>
  <si>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</si>
  <si>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</si>
  <si>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</si>
  <si>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</si>
  <si>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</si>
  <si>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</si>
  <si>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</si>
  <si>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</si>
  <si>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</si>
  <si>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</si>
  <si>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</si>
  <si>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</si>
  <si>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</si>
  <si>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</si>
  <si>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</si>
  <si>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</si>
  <si>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</si>
  <si>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</si>
  <si>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</si>
  <si>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</si>
  <si>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</si>
  <si>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</si>
  <si>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</si>
  <si>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</si>
  <si>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</si>
  <si>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</si>
  <si>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</si>
  <si>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</si>
  <si>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</si>
  <si>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</si>
  <si>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</si>
  <si>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</si>
  <si>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</si>
  <si>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</si>
  <si>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</si>
  <si>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</si>
  <si>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</si>
  <si>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</si>
  <si>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</si>
  <si>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</si>
  <si>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</si>
  <si>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</si>
  <si>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</si>
  <si>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</si>
  <si>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</si>
  <si>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</si>
  <si>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</si>
  <si>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</si>
  <si>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</si>
  <si>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</si>
  <si>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</si>
  <si>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</si>
  <si>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</si>
  <si>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</si>
  <si>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</si>
  <si>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</si>
  <si>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</si>
  <si>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</si>
  <si>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</si>
  <si>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</si>
  <si>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</si>
  <si>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</si>
  <si>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</si>
  <si>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</si>
  <si>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</si>
  <si>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</si>
  <si>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</si>
  <si>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</si>
  <si>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</si>
  <si>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</si>
  <si>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</si>
  <si>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</si>
  <si>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</si>
  <si>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</si>
  <si>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</si>
  <si>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</si>
  <si>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</si>
  <si>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</si>
  <si>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</si>
  <si>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</si>
  <si>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</si>
  <si>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</si>
  <si>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</si>
  <si>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</si>
  <si>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</si>
  <si>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</si>
  <si>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</si>
  <si>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</si>
  <si>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</si>
  <si>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</si>
  <si>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</si>
  <si>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</si>
  <si>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</si>
  <si>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</si>
  <si>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</si>
  <si>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</si>
  <si>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</si>
  <si>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</si>
  <si>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</si>
  <si>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</si>
  <si>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</si>
  <si>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</si>
  <si>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</si>
  <si>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</si>
  <si>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</si>
  <si>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</si>
  <si>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</si>
  <si>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</si>
  <si>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</si>
  <si>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</si>
  <si>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</si>
  <si>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</si>
  <si>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</si>
  <si>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</si>
  <si>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</si>
  <si>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</si>
  <si>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</si>
  <si>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</si>
  <si>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</si>
  <si>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</si>
  <si>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</si>
  <si>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</si>
  <si>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</si>
  <si>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</si>
  <si>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</si>
  <si>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</si>
  <si>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</si>
  <si>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</si>
  <si>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</si>
  <si>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</si>
  <si>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</si>
  <si>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</si>
  <si>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</si>
  <si>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</si>
  <si>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</si>
  <si>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</si>
  <si>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</si>
  <si>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</si>
  <si>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</si>
  <si>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</si>
  <si>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</si>
  <si>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</si>
  <si>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</si>
  <si>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</si>
  <si>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</si>
  <si>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</si>
  <si>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</si>
  <si>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</si>
  <si>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</si>
  <si>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</si>
  <si>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</si>
  <si>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</si>
  <si>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</si>
  <si>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</si>
  <si>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</si>
  <si>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</si>
  <si>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</si>
  <si>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</si>
  <si>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</si>
  <si>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</si>
  <si>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</si>
  <si>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</si>
  <si>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</si>
  <si>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</si>
  <si>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</si>
  <si>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</si>
  <si>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</si>
  <si>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</si>
  <si>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</si>
  <si>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</si>
  <si>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</si>
  <si>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</si>
  <si>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</si>
  <si>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</si>
  <si>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</si>
  <si>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</si>
  <si>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</si>
  <si>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</si>
  <si>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</si>
  <si>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</si>
  <si>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</si>
  <si>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</si>
  <si>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</si>
  <si>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</si>
  <si>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</si>
  <si>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</si>
  <si>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</si>
  <si>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</si>
  <si>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</si>
  <si>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</si>
  <si>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</si>
  <si>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</si>
  <si>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</si>
  <si>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</si>
  <si>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</si>
  <si>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</si>
  <si>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</si>
  <si>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</si>
  <si>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</si>
  <si>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</si>
  <si>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</si>
  <si>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</si>
  <si>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</si>
  <si>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</si>
  <si>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</si>
  <si>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</si>
  <si>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</si>
  <si>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</si>
  <si>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</si>
  <si>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</si>
  <si>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</si>
  <si>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</si>
  <si>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</si>
  <si>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</si>
  <si>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</si>
  <si>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</si>
  <si>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</si>
  <si>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</si>
  <si>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</si>
  <si>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</si>
  <si>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</si>
  <si>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</si>
  <si>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</si>
  <si>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</si>
  <si>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</si>
  <si>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</si>
  <si>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</si>
  <si>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</si>
  <si>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</si>
  <si>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</si>
  <si>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</si>
  <si>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</si>
  <si>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</si>
  <si>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</si>
  <si>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</si>
  <si>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</si>
  <si>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</si>
  <si>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</si>
  <si>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</si>
  <si>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</si>
  <si>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</si>
  <si>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</si>
  <si>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</si>
  <si>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</si>
  <si>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</si>
  <si>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</si>
  <si>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</si>
  <si>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</si>
  <si>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</si>
  <si>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</si>
  <si>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</si>
  <si>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</si>
  <si>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</si>
  <si>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</si>
  <si>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</si>
  <si>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</si>
  <si>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</si>
  <si>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</si>
  <si>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</si>
  <si>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</si>
  <si>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</si>
  <si>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</si>
  <si>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</si>
  <si>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</si>
  <si>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</si>
  <si>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</si>
  <si>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</si>
  <si>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</si>
  <si>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</si>
  <si>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</si>
  <si>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</si>
  <si>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</si>
  <si>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</si>
  <si>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</si>
  <si>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</si>
  <si>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</si>
  <si>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</si>
  <si>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</si>
  <si>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</si>
  <si>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</si>
  <si>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</si>
  <si>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</si>
  <si>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</si>
  <si>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</si>
  <si>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</si>
  <si>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</si>
  <si>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</si>
  <si>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</si>
  <si>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</si>
  <si>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</si>
  <si>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</si>
  <si>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</si>
  <si>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</si>
  <si>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</si>
  <si>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</si>
  <si>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</si>
  <si>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</si>
  <si>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</si>
  <si>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</si>
  <si>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</si>
  <si>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</si>
  <si>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</si>
  <si>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</si>
  <si>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</si>
  <si>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</si>
  <si>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</si>
  <si>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</si>
  <si>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</si>
  <si>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</si>
  <si>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</si>
  <si>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</si>
  <si>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</si>
  <si>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</si>
  <si>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</si>
  <si>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</si>
  <si>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</si>
  <si>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</si>
  <si>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</si>
  <si>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</si>
  <si>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</si>
  <si>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</si>
  <si>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</si>
  <si>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</si>
  <si>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</si>
  <si>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</si>
  <si>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</si>
  <si>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</si>
  <si>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</si>
  <si>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</si>
  <si>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</si>
  <si>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</si>
  <si>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</si>
  <si>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</si>
  <si>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</si>
  <si>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</si>
  <si>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</si>
  <si>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</si>
  <si>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</si>
  <si>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</si>
  <si>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</si>
  <si>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</si>
  <si>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</si>
  <si>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</si>
  <si>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</si>
  <si>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</si>
  <si>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</si>
  <si>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</si>
  <si>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</si>
  <si>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</si>
  <si>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</si>
  <si>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</si>
  <si>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</si>
  <si>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</si>
  <si>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</si>
  <si>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</si>
  <si>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</si>
  <si>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</si>
  <si>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</si>
  <si>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</si>
  <si>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</si>
  <si>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</si>
  <si>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</si>
  <si>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</si>
  <si>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</si>
  <si>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</si>
  <si>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</si>
  <si>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</si>
  <si>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</si>
  <si>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</si>
  <si>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</si>
  <si>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</si>
  <si>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</si>
  <si>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</si>
  <si>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</si>
  <si>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</si>
  <si>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</si>
  <si>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</si>
  <si>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</si>
  <si>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</si>
  <si>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</si>
  <si>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</si>
  <si>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</si>
  <si>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</si>
  <si>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</si>
  <si>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</si>
  <si>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</si>
  <si>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</si>
  <si>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</si>
  <si>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</si>
  <si>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</si>
  <si>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</si>
  <si>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</si>
  <si>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</si>
  <si>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</si>
  <si>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</si>
  <si>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</si>
  <si>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</si>
  <si>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</si>
  <si>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</si>
  <si>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</si>
  <si>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</si>
  <si>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</si>
  <si>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</si>
  <si>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</si>
  <si>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</si>
  <si>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</si>
  <si>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</si>
  <si>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</si>
  <si>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</si>
  <si>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</si>
  <si>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</si>
  <si>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</si>
  <si>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</si>
  <si>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</si>
  <si>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</si>
  <si>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</si>
  <si>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</si>
  <si>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</si>
  <si>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</si>
  <si>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</si>
  <si>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</si>
  <si>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</si>
  <si>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</si>
  <si>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</si>
  <si>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</si>
  <si>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</si>
  <si>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</si>
  <si>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</si>
  <si>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</si>
  <si>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</si>
  <si>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</si>
  <si>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</si>
  <si>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</si>
  <si>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</si>
  <si>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</si>
  <si>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</si>
  <si>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</si>
  <si>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</si>
  <si>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</si>
  <si>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</si>
  <si>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</si>
  <si>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</si>
  <si>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</si>
  <si>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</si>
  <si>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</si>
  <si>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</si>
  <si>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</si>
  <si>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</si>
  <si>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</si>
  <si>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</si>
  <si>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</si>
  <si>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</si>
  <si>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</si>
  <si>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</si>
  <si>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</si>
  <si>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</si>
  <si>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</si>
  <si>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</si>
  <si>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</si>
  <si>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</si>
  <si>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</si>
  <si>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</si>
  <si>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</si>
  <si>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</si>
  <si>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</si>
  <si>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</si>
  <si>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</si>
  <si>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</si>
  <si>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</si>
  <si>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</si>
  <si>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</si>
  <si>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</si>
  <si>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</si>
  <si>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</si>
  <si>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</si>
  <si>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</si>
  <si>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</si>
  <si>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</si>
  <si>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</si>
  <si>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</si>
  <si>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</si>
  <si>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</si>
  <si>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</si>
  <si>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</si>
  <si>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</si>
  <si>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</si>
  <si>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</si>
  <si>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</si>
  <si>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</si>
  <si>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</si>
  <si>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</si>
  <si>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</si>
  <si>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</si>
  <si>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</si>
  <si>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</si>
  <si>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</si>
  <si>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</si>
  <si>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</si>
  <si>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</si>
  <si>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</si>
  <si>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</si>
  <si>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</si>
  <si>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</si>
  <si>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</si>
  <si>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</si>
  <si>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</si>
  <si>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</si>
  <si>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</si>
  <si>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</si>
  <si>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</si>
  <si>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</si>
  <si>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</si>
  <si>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</si>
  <si>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</si>
  <si>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</si>
  <si>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</si>
  <si>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</si>
  <si>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</si>
  <si>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</si>
  <si>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</si>
  <si>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</si>
  <si>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</si>
  <si>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</si>
  <si>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</si>
  <si>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</si>
  <si>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</si>
  <si>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</si>
  <si>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</si>
  <si>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</si>
  <si>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</si>
  <si>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</si>
  <si>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</si>
  <si>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</si>
  <si>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</si>
  <si>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</si>
  <si>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</si>
  <si>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</si>
  <si>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</si>
  <si>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</si>
  <si>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</si>
  <si>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</si>
  <si>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</si>
  <si>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</si>
  <si>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</si>
  <si>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</si>
  <si>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</si>
  <si>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</si>
  <si>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</si>
  <si>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</si>
  <si>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</si>
  <si>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</si>
  <si>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</si>
  <si>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</si>
  <si>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</si>
  <si>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</si>
  <si>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</si>
  <si>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</si>
  <si>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</si>
  <si>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</si>
  <si>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</si>
  <si>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</si>
  <si>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</si>
  <si>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</si>
  <si>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</si>
  <si>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</si>
  <si>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</si>
  <si>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</si>
  <si>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</si>
  <si>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</si>
  <si>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</si>
  <si>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</si>
  <si>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</si>
  <si>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</si>
  <si>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</si>
  <si>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</si>
  <si>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</si>
  <si>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</si>
  <si>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</si>
  <si>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</si>
  <si>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</si>
  <si>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</si>
  <si>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</si>
  <si>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</si>
  <si>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</si>
  <si>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</si>
  <si>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</si>
  <si>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</si>
  <si>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</si>
  <si>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</si>
  <si>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</si>
  <si>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</si>
  <si>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</si>
  <si>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</si>
  <si>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</si>
  <si>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</si>
  <si>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</si>
  <si>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</si>
  <si>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</si>
  <si>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</si>
  <si>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</si>
  <si>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</si>
  <si>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</si>
  <si>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</si>
  <si>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</si>
  <si>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</si>
  <si>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</si>
  <si>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</si>
  <si>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</si>
  <si>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</si>
  <si>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</si>
  <si>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</si>
  <si>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</si>
  <si>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</si>
  <si>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</si>
  <si>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</si>
  <si>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</si>
  <si>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</si>
  <si>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</si>
  <si>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</si>
  <si>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</si>
  <si>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</si>
  <si>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</si>
  <si>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</si>
  <si>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</si>
  <si>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</si>
  <si>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</si>
  <si>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</si>
  <si>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</si>
  <si>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</si>
  <si>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</si>
  <si>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</si>
  <si>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</si>
  <si>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</si>
  <si>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</si>
  <si>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</si>
  <si>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</si>
  <si>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</si>
  <si>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</si>
  <si>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</si>
  <si>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</si>
  <si>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</si>
  <si>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</si>
  <si>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</si>
  <si>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</si>
  <si>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</si>
  <si>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</si>
  <si>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</si>
  <si>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</si>
  <si>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</si>
  <si>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</si>
  <si>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</si>
  <si>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</si>
  <si>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</si>
  <si>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</si>
  <si>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</si>
  <si>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</si>
  <si>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</si>
  <si>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</si>
  <si>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</si>
  <si>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</si>
  <si>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</si>
  <si>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</si>
  <si>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</si>
  <si>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</si>
  <si>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</si>
  <si>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</si>
  <si>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</si>
  <si>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</si>
  <si>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</si>
  <si>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</si>
  <si>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</si>
  <si>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</si>
  <si>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</si>
  <si>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</si>
  <si>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</si>
  <si>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</si>
  <si>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</si>
  <si>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</si>
  <si>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</si>
  <si>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</si>
  <si>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</si>
  <si>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</si>
  <si>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</si>
  <si>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</si>
  <si>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</si>
  <si>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</si>
  <si>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</si>
  <si>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</si>
  <si>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</si>
  <si>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</si>
  <si>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</si>
  <si>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</si>
  <si>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</si>
  <si>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</si>
  <si>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</si>
  <si>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</si>
  <si>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</si>
  <si>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</si>
  <si>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</si>
  <si>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</si>
  <si>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</si>
  <si>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</si>
  <si>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</si>
  <si>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</si>
  <si>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</si>
  <si>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</si>
  <si>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</si>
  <si>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</si>
  <si>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</si>
  <si>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</si>
  <si>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</si>
  <si>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</si>
  <si>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</si>
  <si>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</si>
  <si>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</si>
  <si>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</si>
  <si>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</si>
  <si>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</si>
  <si>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</si>
  <si>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</si>
  <si>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</si>
  <si>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</si>
  <si>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</si>
  <si>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</si>
  <si>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</si>
  <si>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</si>
  <si>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</si>
  <si>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</si>
  <si>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</si>
  <si>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</si>
  <si>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</si>
  <si>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</si>
  <si>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</si>
  <si>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</si>
  <si>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</si>
  <si>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</si>
  <si>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</si>
  <si>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</si>
  <si>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</si>
  <si>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</si>
  <si>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</si>
  <si>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</si>
  <si>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</si>
  <si>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</si>
  <si>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</si>
  <si>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</si>
  <si>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</si>
  <si>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</si>
  <si>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</si>
  <si>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</si>
  <si>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</si>
  <si>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</si>
  <si>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</si>
  <si>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</si>
  <si>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</si>
  <si>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</si>
  <si>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</si>
  <si>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</si>
  <si>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</si>
  <si>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</si>
  <si>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</si>
  <si>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</si>
  <si>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</si>
  <si>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</si>
  <si>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</si>
  <si>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</si>
  <si>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</si>
  <si>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</si>
  <si>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</si>
  <si>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</si>
  <si>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</si>
  <si>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</si>
  <si>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</si>
  <si>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</si>
  <si>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</si>
  <si>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</si>
  <si>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</si>
  <si>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съставяне:19.02.2016</t>
  </si>
  <si>
    <t>Дата  на съставяне:19.02.2016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</si>
</sst>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&quot; &quot;&quot;г.&quot;;@"/>
    <numFmt numFmtId="173" formatCode="dd/mm/yyyy&quot; &quot;&quot;г.&quot;;@"/>
  </numFmts>
  <fonts count="4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1" fillId="7" borderId="1" applyNumberFormat="0" applyAlignment="0" applyProtection="0"/>
    <xf numFmtId="0" fontId="32" fillId="14" borderId="2" applyNumberFormat="0" applyAlignment="0" applyProtection="0"/>
    <xf numFmtId="0" fontId="33" fillId="14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15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9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8" fillId="17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0" fillId="0" borderId="0" xfId="45" applyFont="1" applyBorder="1" applyAlignment="1" applyProtection="1">
      <alignment horizontal="left" vertical="top"/>
      <protection locked="0"/>
    </xf>
    <xf numFmtId="0" fontId="12" fillId="0" borderId="0" xfId="48" applyFont="1">
      <alignment/>
      <protection/>
    </xf>
    <xf numFmtId="0" fontId="11" fillId="0" borderId="0" xfId="48" applyFont="1" applyAlignment="1">
      <alignment/>
      <protection/>
    </xf>
    <xf numFmtId="0" fontId="11" fillId="0" borderId="0" xfId="46" applyFont="1" applyAlignment="1">
      <alignment wrapText="1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Fill="1" applyBorder="1" applyAlignment="1">
      <alignment horizontal="center" vertical="center" wrapText="1"/>
      <protection/>
    </xf>
    <xf numFmtId="0" fontId="11" fillId="0" borderId="10" xfId="48" applyFont="1" applyBorder="1" applyAlignment="1">
      <alignment vertical="center" wrapText="1"/>
      <protection/>
    </xf>
    <xf numFmtId="0" fontId="12" fillId="0" borderId="0" xfId="48" applyFont="1" applyBorder="1">
      <alignment/>
      <protection/>
    </xf>
    <xf numFmtId="0" fontId="12" fillId="0" borderId="10" xfId="48" applyFont="1" applyBorder="1" applyAlignment="1">
      <alignment vertical="center" wrapText="1"/>
      <protection/>
    </xf>
    <xf numFmtId="0" fontId="12" fillId="0" borderId="10" xfId="48" applyFont="1" applyBorder="1" applyAlignment="1">
      <alignment wrapText="1"/>
      <protection/>
    </xf>
    <xf numFmtId="3" fontId="12" fillId="0" borderId="0" xfId="48" applyNumberFormat="1" applyFont="1" applyBorder="1" applyAlignment="1" applyProtection="1">
      <alignment vertical="center"/>
      <protection locked="0"/>
    </xf>
    <xf numFmtId="0" fontId="11" fillId="0" borderId="0" xfId="48" applyFont="1" applyBorder="1" applyProtection="1">
      <alignment/>
      <protection locked="0"/>
    </xf>
    <xf numFmtId="49" fontId="11" fillId="0" borderId="11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wrapText="1"/>
      <protection/>
    </xf>
    <xf numFmtId="49" fontId="11" fillId="0" borderId="0" xfId="48" applyNumberFormat="1" applyFont="1" applyBorder="1" applyAlignment="1" applyProtection="1">
      <alignment horizontal="center" wrapText="1"/>
      <protection locked="0"/>
    </xf>
    <xf numFmtId="49" fontId="12" fillId="14" borderId="10" xfId="48" applyNumberFormat="1" applyFont="1" applyFill="1" applyBorder="1" applyAlignment="1">
      <alignment horizontal="center" vertical="center" wrapText="1"/>
      <protection/>
    </xf>
    <xf numFmtId="49" fontId="11" fillId="0" borderId="12" xfId="48" applyNumberFormat="1" applyFont="1" applyBorder="1" applyAlignment="1">
      <alignment horizontal="center" vertical="center" wrapText="1"/>
      <protection/>
    </xf>
    <xf numFmtId="0" fontId="12" fillId="0" borderId="0" xfId="44" applyFont="1">
      <alignment/>
      <protection/>
    </xf>
    <xf numFmtId="0" fontId="12" fillId="0" borderId="0" xfId="43" applyFont="1" applyAlignment="1">
      <alignment horizontal="center"/>
      <protection/>
    </xf>
    <xf numFmtId="49" fontId="5" fillId="0" borderId="0" xfId="42" applyNumberFormat="1" applyFont="1" applyAlignment="1">
      <alignment horizontal="center" vertical="center" wrapText="1"/>
      <protection/>
    </xf>
    <xf numFmtId="0" fontId="5" fillId="0" borderId="0" xfId="42" applyNumberFormat="1" applyFont="1" applyAlignment="1">
      <alignment horizontal="center" vertical="center" wrapText="1"/>
      <protection/>
    </xf>
    <xf numFmtId="0" fontId="5" fillId="0" borderId="0" xfId="43" applyFont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49" fontId="5" fillId="0" borderId="0" xfId="43" applyNumberFormat="1" applyFont="1" applyBorder="1" applyAlignment="1">
      <alignment vertical="justify"/>
      <protection/>
    </xf>
    <xf numFmtId="0" fontId="6" fillId="0" borderId="0" xfId="43" applyFont="1" applyBorder="1" applyAlignment="1">
      <alignment vertical="justify"/>
      <protection/>
    </xf>
    <xf numFmtId="0" fontId="5" fillId="0" borderId="0" xfId="43" applyFont="1" applyBorder="1" applyAlignment="1">
      <alignment horizontal="right" vertical="justify"/>
      <protection/>
    </xf>
    <xf numFmtId="0" fontId="5" fillId="0" borderId="10" xfId="42" applyFont="1" applyBorder="1" applyAlignment="1">
      <alignment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5" fillId="0" borderId="10" xfId="42" applyNumberFormat="1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right" vertical="center" wrapText="1"/>
      <protection/>
    </xf>
    <xf numFmtId="49" fontId="13" fillId="0" borderId="10" xfId="42" applyNumberFormat="1" applyFont="1" applyBorder="1" applyAlignment="1">
      <alignment horizontal="center" vertical="center" wrapText="1"/>
      <protection/>
    </xf>
    <xf numFmtId="49" fontId="17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49" fontId="5" fillId="0" borderId="0" xfId="42" applyNumberFormat="1" applyFont="1" applyBorder="1" applyAlignment="1">
      <alignment horizontal="left" vertical="center" wrapText="1"/>
      <protection/>
    </xf>
    <xf numFmtId="0" fontId="6" fillId="0" borderId="0" xfId="42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17" borderId="10" xfId="47" applyNumberFormat="1" applyFont="1" applyFill="1" applyBorder="1" applyAlignment="1" applyProtection="1">
      <alignment vertical="center"/>
      <protection locked="0"/>
    </xf>
    <xf numFmtId="1" fontId="12" fillId="7" borderId="10" xfId="47" applyNumberFormat="1" applyFont="1" applyFill="1" applyBorder="1" applyAlignment="1" applyProtection="1">
      <alignment vertical="center"/>
      <protection locked="0"/>
    </xf>
    <xf numFmtId="1" fontId="12" fillId="18" borderId="10" xfId="47" applyNumberFormat="1" applyFont="1" applyFill="1" applyBorder="1" applyAlignment="1" applyProtection="1">
      <alignment vertical="center"/>
      <protection locked="0"/>
    </xf>
    <xf numFmtId="3" fontId="12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Fill="1" applyBorder="1" applyAlignment="1" applyProtection="1">
      <alignment vertical="center"/>
      <protection/>
    </xf>
    <xf numFmtId="1" fontId="11" fillId="17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Border="1" applyProtection="1">
      <alignment/>
      <protection/>
    </xf>
    <xf numFmtId="1" fontId="12" fillId="7" borderId="10" xfId="46" applyNumberFormat="1" applyFont="1" applyFill="1" applyBorder="1" applyAlignment="1" applyProtection="1">
      <alignment wrapText="1"/>
      <protection locked="0"/>
    </xf>
    <xf numFmtId="3" fontId="12" fillId="0" borderId="10" xfId="46" applyNumberFormat="1" applyFont="1" applyFill="1" applyBorder="1" applyAlignment="1" applyProtection="1">
      <alignment wrapText="1"/>
      <protection/>
    </xf>
    <xf numFmtId="1" fontId="12" fillId="18" borderId="10" xfId="46" applyNumberFormat="1" applyFont="1" applyFill="1" applyBorder="1" applyAlignment="1" applyProtection="1">
      <alignment wrapText="1"/>
      <protection locked="0"/>
    </xf>
    <xf numFmtId="49" fontId="12" fillId="0" borderId="10" xfId="48" applyNumberFormat="1" applyFont="1" applyBorder="1" applyAlignment="1" applyProtection="1">
      <alignment horizontal="center" vertical="center" wrapText="1"/>
      <protection/>
    </xf>
    <xf numFmtId="3" fontId="12" fillId="0" borderId="10" xfId="48" applyNumberFormat="1" applyFont="1" applyFill="1" applyBorder="1" applyAlignment="1" applyProtection="1">
      <alignment vertical="center"/>
      <protection/>
    </xf>
    <xf numFmtId="3" fontId="12" fillId="0" borderId="10" xfId="48" applyNumberFormat="1" applyFont="1" applyBorder="1" applyAlignment="1" applyProtection="1">
      <alignment vertical="center"/>
      <protection/>
    </xf>
    <xf numFmtId="1" fontId="12" fillId="7" borderId="10" xfId="48" applyNumberFormat="1" applyFont="1" applyFill="1" applyBorder="1" applyAlignment="1" applyProtection="1">
      <alignment vertical="center"/>
      <protection locked="0"/>
    </xf>
    <xf numFmtId="3" fontId="12" fillId="0" borderId="13" xfId="48" applyNumberFormat="1" applyFont="1" applyBorder="1" applyAlignment="1" applyProtection="1">
      <alignment vertical="center"/>
      <protection/>
    </xf>
    <xf numFmtId="3" fontId="12" fillId="0" borderId="11" xfId="48" applyNumberFormat="1" applyFont="1" applyBorder="1" applyAlignment="1" applyProtection="1">
      <alignment vertical="center"/>
      <protection/>
    </xf>
    <xf numFmtId="1" fontId="13" fillId="17" borderId="10" xfId="43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43" applyNumberFormat="1" applyFont="1" applyBorder="1" applyAlignment="1" applyProtection="1">
      <alignment horizontal="center" vertical="center" wrapText="1"/>
      <protection/>
    </xf>
    <xf numFmtId="1" fontId="12" fillId="17" borderId="10" xfId="43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43" applyFont="1" applyBorder="1" applyAlignment="1" applyProtection="1">
      <alignment horizontal="center" vertical="center" wrapText="1"/>
      <protection/>
    </xf>
    <xf numFmtId="0" fontId="12" fillId="0" borderId="13" xfId="43" applyFont="1" applyFill="1" applyBorder="1" applyAlignment="1" applyProtection="1">
      <alignment horizontal="center" vertical="center" wrapText="1"/>
      <protection/>
    </xf>
    <xf numFmtId="1" fontId="12" fillId="14" borderId="14" xfId="43" applyNumberFormat="1" applyFont="1" applyFill="1" applyBorder="1" applyAlignment="1" applyProtection="1">
      <alignment horizontal="left" vertical="center" wrapText="1"/>
      <protection/>
    </xf>
    <xf numFmtId="1" fontId="12" fillId="14" borderId="14" xfId="43" applyNumberFormat="1" applyFont="1" applyFill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2" fillId="0" borderId="11" xfId="43" applyFont="1" applyFill="1" applyBorder="1" applyAlignment="1" applyProtection="1">
      <alignment horizontal="center" vertical="center" wrapText="1"/>
      <protection/>
    </xf>
    <xf numFmtId="1" fontId="12" fillId="17" borderId="10" xfId="4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0" xfId="43" applyFont="1" applyFill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0" fontId="12" fillId="0" borderId="0" xfId="41" applyFont="1" applyBorder="1" applyAlignment="1" applyProtection="1">
      <alignment horizontal="left" vertical="center" wrapText="1"/>
      <protection/>
    </xf>
    <xf numFmtId="1" fontId="12" fillId="0" borderId="0" xfId="41" applyNumberFormat="1" applyFont="1" applyBorder="1" applyAlignment="1" applyProtection="1">
      <alignment horizontal="left" vertical="center" wrapText="1"/>
      <protection/>
    </xf>
    <xf numFmtId="49" fontId="11" fillId="0" borderId="13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49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lef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horizontal="right" vertical="center" wrapText="1"/>
      <protection/>
    </xf>
    <xf numFmtId="49" fontId="13" fillId="0" borderId="10" xfId="41" applyNumberFormat="1" applyFont="1" applyBorder="1" applyAlignment="1" applyProtection="1">
      <alignment horizontal="center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1" applyFont="1" applyBorder="1" applyAlignment="1" applyProtection="1">
      <alignment horizontal="right" vertical="center" wrapText="1"/>
      <protection/>
    </xf>
    <xf numFmtId="49" fontId="11" fillId="0" borderId="0" xfId="41" applyNumberFormat="1" applyFont="1" applyBorder="1" applyAlignment="1" applyProtection="1">
      <alignment horizontal="right" vertical="center" wrapText="1"/>
      <protection/>
    </xf>
    <xf numFmtId="1" fontId="12" fillId="17" borderId="10" xfId="4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0" applyFont="1" applyAlignment="1">
      <alignment/>
      <protection/>
    </xf>
    <xf numFmtId="0" fontId="11" fillId="0" borderId="0" xfId="44" applyFont="1">
      <alignment/>
      <protection/>
    </xf>
    <xf numFmtId="0" fontId="12" fillId="0" borderId="0" xfId="44" applyFont="1" applyBorder="1">
      <alignment/>
      <protection/>
    </xf>
    <xf numFmtId="49" fontId="12" fillId="0" borderId="0" xfId="44" applyNumberFormat="1" applyFont="1">
      <alignment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0" fontId="12" fillId="0" borderId="0" xfId="40" applyFont="1" applyBorder="1" applyProtection="1">
      <alignment/>
      <protection/>
    </xf>
    <xf numFmtId="0" fontId="12" fillId="0" borderId="0" xfId="44" applyFont="1" applyProtection="1">
      <alignment/>
      <protection/>
    </xf>
    <xf numFmtId="1" fontId="12" fillId="17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40" applyNumberFormat="1" applyFont="1" applyFill="1" applyBorder="1" applyAlignment="1" applyProtection="1">
      <alignment horizontal="right"/>
      <protection locked="0"/>
    </xf>
    <xf numFmtId="1" fontId="12" fillId="18" borderId="10" xfId="40" applyNumberFormat="1" applyFont="1" applyFill="1" applyBorder="1" applyAlignment="1" applyProtection="1">
      <alignment horizontal="right"/>
      <protection locked="0"/>
    </xf>
    <xf numFmtId="1" fontId="12" fillId="0" borderId="10" xfId="40" applyNumberFormat="1" applyFont="1" applyBorder="1" applyAlignment="1" applyProtection="1">
      <alignment horizontal="right"/>
      <protection/>
    </xf>
    <xf numFmtId="1" fontId="12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0" applyNumberFormat="1" applyFont="1" applyBorder="1" applyProtection="1">
      <alignment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10" xfId="40" applyFont="1" applyBorder="1" applyAlignment="1" applyProtection="1">
      <alignment horizontal="center"/>
      <protection/>
    </xf>
    <xf numFmtId="1" fontId="12" fillId="0" borderId="10" xfId="40" applyNumberFormat="1" applyFont="1" applyBorder="1" applyAlignment="1" applyProtection="1">
      <alignment horizontal="center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0" fontId="11" fillId="0" borderId="10" xfId="40" applyFont="1" applyBorder="1" applyProtection="1">
      <alignment/>
      <protection/>
    </xf>
    <xf numFmtId="1" fontId="12" fillId="0" borderId="10" xfId="40" applyNumberFormat="1" applyFont="1" applyFill="1" applyBorder="1" applyAlignment="1" applyProtection="1">
      <alignment horizontal="right"/>
      <protection/>
    </xf>
    <xf numFmtId="1" fontId="11" fillId="17" borderId="16" xfId="47" applyNumberFormat="1" applyFont="1" applyFill="1" applyBorder="1" applyAlignment="1" applyProtection="1">
      <alignment vertical="center"/>
      <protection locked="0"/>
    </xf>
    <xf numFmtId="0" fontId="11" fillId="0" borderId="10" xfId="47" applyFont="1" applyBorder="1" applyAlignment="1" applyProtection="1">
      <alignment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49" fontId="11" fillId="0" borderId="10" xfId="47" applyNumberFormat="1" applyFont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wrapText="1"/>
      <protection/>
    </xf>
    <xf numFmtId="0" fontId="12" fillId="0" borderId="0" xfId="46" applyFont="1" applyAlignment="1" applyProtection="1">
      <alignment wrapText="1"/>
      <protection/>
    </xf>
    <xf numFmtId="1" fontId="12" fillId="17" borderId="10" xfId="46" applyNumberFormat="1" applyFont="1" applyFill="1" applyBorder="1" applyAlignment="1" applyProtection="1">
      <alignment wrapText="1"/>
      <protection locked="0"/>
    </xf>
    <xf numFmtId="1" fontId="12" fillId="0" borderId="0" xfId="46" applyNumberFormat="1" applyFont="1" applyAlignment="1" applyProtection="1">
      <alignment wrapText="1"/>
      <protection/>
    </xf>
    <xf numFmtId="0" fontId="12" fillId="0" borderId="0" xfId="48" applyFont="1" applyBorder="1" applyProtection="1">
      <alignment/>
      <protection/>
    </xf>
    <xf numFmtId="0" fontId="11" fillId="0" borderId="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 applyProtection="1">
      <alignment horizontal="left" vertical="center" wrapText="1"/>
      <protection/>
    </xf>
    <xf numFmtId="0" fontId="12" fillId="0" borderId="0" xfId="40" applyFont="1" applyAlignment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Continuous" vertical="center" wrapText="1"/>
      <protection/>
    </xf>
    <xf numFmtId="1" fontId="12" fillId="0" borderId="0" xfId="43" applyNumberFormat="1" applyFont="1" applyBorder="1" applyAlignment="1">
      <alignment vertical="justify" wrapText="1"/>
      <protection/>
    </xf>
    <xf numFmtId="0" fontId="11" fillId="0" borderId="12" xfId="41" applyFont="1" applyBorder="1" applyAlignment="1" applyProtection="1">
      <alignment horizontal="centerContinuous" vertical="center" wrapText="1"/>
      <protection/>
    </xf>
    <xf numFmtId="0" fontId="11" fillId="0" borderId="14" xfId="41" applyFont="1" applyBorder="1" applyAlignment="1" applyProtection="1">
      <alignment horizontal="centerContinuous" vertical="center" wrapText="1"/>
      <protection/>
    </xf>
    <xf numFmtId="0" fontId="11" fillId="0" borderId="16" xfId="41" applyFont="1" applyBorder="1" applyAlignment="1" applyProtection="1">
      <alignment horizontal="centerContinuous" vertical="center" wrapText="1"/>
      <protection/>
    </xf>
    <xf numFmtId="0" fontId="11" fillId="0" borderId="10" xfId="41" applyFont="1" applyBorder="1" applyAlignment="1" applyProtection="1">
      <alignment horizontal="centerContinuous" vertical="center" wrapText="1"/>
      <protection/>
    </xf>
    <xf numFmtId="44" fontId="11" fillId="0" borderId="10" xfId="35" applyFont="1" applyBorder="1" applyAlignment="1" applyProtection="1">
      <alignment horizontal="centerContinuous" vertical="center" wrapText="1"/>
      <protection/>
    </xf>
    <xf numFmtId="49" fontId="5" fillId="0" borderId="0" xfId="42" applyNumberFormat="1" applyFont="1" applyAlignment="1">
      <alignment horizontal="centerContinuous" vertical="center" wrapText="1"/>
      <protection/>
    </xf>
    <xf numFmtId="0" fontId="10" fillId="0" borderId="0" xfId="45" applyFont="1" applyAlignment="1">
      <alignment horizontal="left" vertical="top" wrapText="1"/>
      <protection/>
    </xf>
    <xf numFmtId="0" fontId="10" fillId="0" borderId="0" xfId="45" applyFont="1" applyAlignment="1">
      <alignment vertical="top" wrapText="1"/>
      <protection/>
    </xf>
    <xf numFmtId="0" fontId="10" fillId="0" borderId="0" xfId="45" applyFont="1" applyAlignment="1">
      <alignment vertical="top"/>
      <protection/>
    </xf>
    <xf numFmtId="0" fontId="6" fillId="0" borderId="0" xfId="45" applyFont="1" applyAlignment="1">
      <alignment vertical="top"/>
      <protection/>
    </xf>
    <xf numFmtId="0" fontId="8" fillId="0" borderId="0" xfId="45" applyFont="1" applyBorder="1" applyAlignment="1" applyProtection="1">
      <alignment vertical="top" wrapText="1"/>
      <protection locked="0"/>
    </xf>
    <xf numFmtId="1" fontId="10" fillId="17" borderId="12" xfId="45" applyNumberFormat="1" applyFont="1" applyFill="1" applyBorder="1" applyAlignment="1" applyProtection="1">
      <alignment vertical="top" wrapText="1"/>
      <protection locked="0"/>
    </xf>
    <xf numFmtId="1" fontId="10" fillId="17" borderId="17" xfId="45" applyNumberFormat="1" applyFont="1" applyFill="1" applyBorder="1" applyAlignment="1" applyProtection="1">
      <alignment vertical="top" wrapText="1"/>
      <protection locked="0"/>
    </xf>
    <xf numFmtId="1" fontId="10" fillId="18" borderId="17" xfId="45" applyNumberFormat="1" applyFont="1" applyFill="1" applyBorder="1" applyAlignment="1" applyProtection="1">
      <alignment vertical="top" wrapText="1"/>
      <protection locked="0"/>
    </xf>
    <xf numFmtId="1" fontId="10" fillId="0" borderId="17" xfId="45" applyNumberFormat="1" applyFont="1" applyBorder="1" applyAlignment="1" applyProtection="1">
      <alignment vertical="top" wrapText="1"/>
      <protection/>
    </xf>
    <xf numFmtId="1" fontId="10" fillId="0" borderId="12" xfId="45" applyNumberFormat="1" applyFont="1" applyBorder="1" applyAlignment="1" applyProtection="1">
      <alignment vertical="top" wrapText="1"/>
      <protection/>
    </xf>
    <xf numFmtId="1" fontId="10" fillId="0" borderId="17" xfId="45" applyNumberFormat="1" applyFont="1" applyFill="1" applyBorder="1" applyAlignment="1" applyProtection="1">
      <alignment vertical="top" wrapText="1"/>
      <protection/>
    </xf>
    <xf numFmtId="1" fontId="6" fillId="0" borderId="0" xfId="45" applyNumberFormat="1" applyFont="1" applyAlignment="1">
      <alignment vertical="top"/>
      <protection/>
    </xf>
    <xf numFmtId="1" fontId="10" fillId="7" borderId="17" xfId="45" applyNumberFormat="1" applyFont="1" applyFill="1" applyBorder="1" applyAlignment="1" applyProtection="1">
      <alignment vertical="top" wrapText="1"/>
      <protection locked="0"/>
    </xf>
    <xf numFmtId="1" fontId="10" fillId="0" borderId="18" xfId="45" applyNumberFormat="1" applyFont="1" applyBorder="1" applyAlignment="1" applyProtection="1">
      <alignment vertical="top" wrapText="1"/>
      <protection/>
    </xf>
    <xf numFmtId="1" fontId="10" fillId="18" borderId="19" xfId="45" applyNumberFormat="1" applyFont="1" applyFill="1" applyBorder="1" applyAlignment="1" applyProtection="1">
      <alignment vertical="top" wrapText="1"/>
      <protection locked="0"/>
    </xf>
    <xf numFmtId="1" fontId="10" fillId="0" borderId="20" xfId="45" applyNumberFormat="1" applyFont="1" applyBorder="1" applyAlignment="1" applyProtection="1">
      <alignment vertical="top" wrapText="1"/>
      <protection/>
    </xf>
    <xf numFmtId="1" fontId="8" fillId="0" borderId="17" xfId="45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/>
      <protection/>
    </xf>
    <xf numFmtId="1" fontId="8" fillId="0" borderId="21" xfId="45" applyNumberFormat="1" applyFont="1" applyBorder="1" applyAlignment="1" applyProtection="1">
      <alignment vertical="top" wrapText="1"/>
      <protection/>
    </xf>
    <xf numFmtId="1" fontId="10" fillId="0" borderId="22" xfId="45" applyNumberFormat="1" applyFont="1" applyBorder="1" applyAlignment="1" applyProtection="1">
      <alignment vertical="top" wrapText="1"/>
      <protection/>
    </xf>
    <xf numFmtId="0" fontId="8" fillId="0" borderId="0" xfId="45" applyFont="1" applyBorder="1" applyAlignment="1">
      <alignment vertical="top" wrapText="1"/>
      <protection/>
    </xf>
    <xf numFmtId="49" fontId="8" fillId="0" borderId="0" xfId="45" applyNumberFormat="1" applyFont="1" applyBorder="1" applyAlignment="1">
      <alignment vertical="top" wrapText="1"/>
      <protection/>
    </xf>
    <xf numFmtId="1" fontId="10" fillId="0" borderId="0" xfId="45" applyNumberFormat="1" applyFont="1" applyBorder="1" applyAlignment="1">
      <alignment vertical="top" wrapText="1"/>
      <protection/>
    </xf>
    <xf numFmtId="0" fontId="6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vertical="top"/>
      <protection locked="0"/>
    </xf>
    <xf numFmtId="0" fontId="6" fillId="0" borderId="0" xfId="45" applyFont="1" applyBorder="1" applyAlignment="1" applyProtection="1">
      <alignment vertical="top" wrapText="1"/>
      <protection locked="0"/>
    </xf>
    <xf numFmtId="0" fontId="6" fillId="0" borderId="0" xfId="45" applyFont="1" applyAlignment="1" applyProtection="1">
      <alignment horizontal="left" vertical="top" wrapText="1"/>
      <protection locked="0"/>
    </xf>
    <xf numFmtId="0" fontId="6" fillId="0" borderId="0" xfId="45" applyFont="1" applyAlignment="1" applyProtection="1">
      <alignment vertical="top"/>
      <protection locked="0"/>
    </xf>
    <xf numFmtId="1" fontId="6" fillId="0" borderId="0" xfId="45" applyNumberFormat="1" applyFont="1" applyAlignment="1" applyProtection="1">
      <alignment vertical="top" wrapText="1"/>
      <protection locked="0"/>
    </xf>
    <xf numFmtId="0" fontId="11" fillId="0" borderId="13" xfId="48" applyFont="1" applyBorder="1" applyAlignment="1">
      <alignment horizontal="centerContinuous" vertical="center" wrapText="1"/>
      <protection/>
    </xf>
    <xf numFmtId="0" fontId="11" fillId="0" borderId="15" xfId="48" applyFont="1" applyBorder="1" applyAlignment="1">
      <alignment horizontal="centerContinuous" vertical="center" wrapText="1"/>
      <protection/>
    </xf>
    <xf numFmtId="0" fontId="11" fillId="0" borderId="11" xfId="48" applyFont="1" applyBorder="1" applyAlignment="1">
      <alignment horizontal="centerContinuous" vertical="center" wrapText="1"/>
      <protection/>
    </xf>
    <xf numFmtId="0" fontId="11" fillId="14" borderId="13" xfId="48" applyFont="1" applyFill="1" applyBorder="1" applyAlignment="1">
      <alignment horizontal="centerContinuous" vertical="center" wrapText="1"/>
      <protection/>
    </xf>
    <xf numFmtId="0" fontId="11" fillId="14" borderId="11" xfId="48" applyFont="1" applyFill="1" applyBorder="1" applyAlignment="1">
      <alignment horizontal="centerContinuous" vertical="center" wrapText="1"/>
      <protection/>
    </xf>
    <xf numFmtId="1" fontId="12" fillId="14" borderId="12" xfId="48" applyNumberFormat="1" applyFont="1" applyFill="1" applyBorder="1" applyAlignment="1" applyProtection="1">
      <alignment vertical="center"/>
      <protection locked="0"/>
    </xf>
    <xf numFmtId="1" fontId="12" fillId="14" borderId="14" xfId="48" applyNumberFormat="1" applyFont="1" applyFill="1" applyBorder="1" applyAlignment="1" applyProtection="1">
      <alignment vertical="center"/>
      <protection locked="0"/>
    </xf>
    <xf numFmtId="1" fontId="12" fillId="14" borderId="16" xfId="48" applyNumberFormat="1" applyFont="1" applyFill="1" applyBorder="1" applyAlignment="1" applyProtection="1">
      <alignment vertical="center"/>
      <protection locked="0"/>
    </xf>
    <xf numFmtId="1" fontId="12" fillId="17" borderId="10" xfId="48" applyNumberFormat="1" applyFont="1" applyFill="1" applyBorder="1" applyAlignment="1" applyProtection="1">
      <alignment vertical="center"/>
      <protection locked="0"/>
    </xf>
    <xf numFmtId="0" fontId="11" fillId="0" borderId="13" xfId="48" applyFont="1" applyBorder="1" applyAlignment="1">
      <alignment horizontal="left" vertical="center" wrapText="1"/>
      <protection/>
    </xf>
    <xf numFmtId="1" fontId="13" fillId="17" borderId="10" xfId="43" applyNumberFormat="1" applyFont="1" applyFill="1" applyBorder="1" applyAlignment="1" applyProtection="1">
      <alignment vertical="center" wrapText="1"/>
      <protection locked="0"/>
    </xf>
    <xf numFmtId="1" fontId="12" fillId="0" borderId="10" xfId="43" applyNumberFormat="1" applyFont="1" applyBorder="1" applyAlignment="1" applyProtection="1">
      <alignment vertical="center" wrapText="1"/>
      <protection/>
    </xf>
    <xf numFmtId="1" fontId="12" fillId="17" borderId="10" xfId="43" applyNumberFormat="1" applyFont="1" applyFill="1" applyBorder="1" applyAlignment="1" applyProtection="1">
      <alignment vertical="center" wrapText="1"/>
      <protection locked="0"/>
    </xf>
    <xf numFmtId="0" fontId="13" fillId="0" borderId="13" xfId="43" applyFont="1" applyBorder="1" applyAlignment="1" applyProtection="1">
      <alignment vertical="center" wrapText="1"/>
      <protection/>
    </xf>
    <xf numFmtId="1" fontId="12" fillId="14" borderId="14" xfId="43" applyNumberFormat="1" applyFont="1" applyFill="1" applyBorder="1" applyAlignment="1" applyProtection="1">
      <alignment vertical="center" wrapText="1"/>
      <protection/>
    </xf>
    <xf numFmtId="0" fontId="12" fillId="0" borderId="11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1" fontId="12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12" xfId="48" applyNumberFormat="1" applyFont="1" applyFill="1" applyBorder="1" applyAlignment="1" applyProtection="1">
      <alignment vertical="center"/>
      <protection locked="0"/>
    </xf>
    <xf numFmtId="3" fontId="12" fillId="0" borderId="0" xfId="48" applyNumberFormat="1" applyFont="1" applyBorder="1" applyProtection="1">
      <alignment/>
      <protection/>
    </xf>
    <xf numFmtId="0" fontId="11" fillId="0" borderId="12" xfId="48" applyFont="1" applyBorder="1" applyAlignment="1">
      <alignment horizontal="centerContinuous" vertical="center" wrapText="1"/>
      <protection/>
    </xf>
    <xf numFmtId="0" fontId="11" fillId="0" borderId="16" xfId="48" applyFont="1" applyBorder="1" applyAlignment="1">
      <alignment horizontal="centerContinuous" vertical="center" wrapText="1"/>
      <protection/>
    </xf>
    <xf numFmtId="0" fontId="11" fillId="0" borderId="18" xfId="48" applyFont="1" applyBorder="1" applyAlignment="1">
      <alignment horizontal="left" vertical="center" wrapText="1"/>
      <protection/>
    </xf>
    <xf numFmtId="0" fontId="11" fillId="0" borderId="11" xfId="48" applyFont="1" applyBorder="1" applyAlignment="1">
      <alignment horizontal="center" vertical="center" wrapText="1"/>
      <protection/>
    </xf>
    <xf numFmtId="0" fontId="11" fillId="0" borderId="11" xfId="48" applyFont="1" applyFill="1" applyBorder="1" applyAlignment="1">
      <alignment horizontal="center" vertical="center" wrapText="1"/>
      <protection/>
    </xf>
    <xf numFmtId="0" fontId="11" fillId="0" borderId="23" xfId="48" applyFont="1" applyBorder="1" applyAlignment="1">
      <alignment horizontal="centerContinuous" vertical="center" wrapText="1"/>
      <protection/>
    </xf>
    <xf numFmtId="0" fontId="11" fillId="14" borderId="15" xfId="48" applyFont="1" applyFill="1" applyBorder="1" applyAlignment="1">
      <alignment horizontal="center" vertical="center" wrapText="1"/>
      <protection/>
    </xf>
    <xf numFmtId="0" fontId="11" fillId="0" borderId="18" xfId="48" applyFont="1" applyBorder="1" applyAlignment="1">
      <alignment horizontal="centerContinuous" vertical="center" wrapText="1"/>
      <protection/>
    </xf>
    <xf numFmtId="0" fontId="11" fillId="0" borderId="19" xfId="48" applyFont="1" applyBorder="1" applyAlignment="1">
      <alignment horizontal="center" vertical="center" wrapText="1"/>
      <protection/>
    </xf>
    <xf numFmtId="0" fontId="11" fillId="0" borderId="24" xfId="48" applyFont="1" applyBorder="1" applyAlignment="1">
      <alignment horizontal="centerContinuous" vertical="center" wrapText="1"/>
      <protection/>
    </xf>
    <xf numFmtId="0" fontId="11" fillId="0" borderId="25" xfId="48" applyFont="1" applyBorder="1" applyAlignment="1">
      <alignment horizontal="centerContinuous" vertical="center" wrapText="1"/>
      <protection/>
    </xf>
    <xf numFmtId="49" fontId="11" fillId="0" borderId="18" xfId="48" applyNumberFormat="1" applyFont="1" applyBorder="1" applyAlignment="1">
      <alignment horizontal="centerContinuous" vertical="center" wrapText="1"/>
      <protection/>
    </xf>
    <xf numFmtId="49" fontId="11" fillId="0" borderId="19" xfId="48" applyNumberFormat="1" applyFont="1" applyBorder="1" applyAlignment="1">
      <alignment horizontal="centerContinuous" vertical="center" wrapText="1"/>
      <protection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8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center" vertical="top" wrapText="1"/>
      <protection locked="0"/>
    </xf>
    <xf numFmtId="0" fontId="10" fillId="0" borderId="0" xfId="45" applyFont="1" applyAlignment="1" applyProtection="1">
      <alignment horizontal="left" vertical="top"/>
      <protection locked="0"/>
    </xf>
    <xf numFmtId="0" fontId="8" fillId="0" borderId="0" xfId="45" applyFont="1" applyBorder="1" applyAlignment="1" applyProtection="1">
      <alignment horizontal="center" vertical="top"/>
      <protection locked="0"/>
    </xf>
    <xf numFmtId="0" fontId="8" fillId="0" borderId="0" xfId="46" applyFont="1" applyAlignment="1" applyProtection="1">
      <alignment wrapText="1"/>
      <protection locked="0"/>
    </xf>
    <xf numFmtId="0" fontId="8" fillId="0" borderId="26" xfId="45" applyFont="1" applyBorder="1" applyAlignment="1" applyProtection="1">
      <alignment horizontal="center" vertical="center"/>
      <protection/>
    </xf>
    <xf numFmtId="0" fontId="8" fillId="0" borderId="27" xfId="45" applyFont="1" applyBorder="1" applyAlignment="1" applyProtection="1">
      <alignment horizontal="center" vertical="top" wrapText="1"/>
      <protection/>
    </xf>
    <xf numFmtId="14" fontId="8" fillId="0" borderId="27" xfId="45" applyNumberFormat="1" applyFont="1" applyBorder="1" applyAlignment="1" applyProtection="1">
      <alignment horizontal="center" vertical="top" wrapText="1"/>
      <protection/>
    </xf>
    <xf numFmtId="49" fontId="8" fillId="0" borderId="27" xfId="45" applyNumberFormat="1" applyFont="1" applyBorder="1" applyAlignment="1" applyProtection="1">
      <alignment horizontal="center" vertical="center" wrapText="1"/>
      <protection/>
    </xf>
    <xf numFmtId="14" fontId="8" fillId="0" borderId="28" xfId="45" applyNumberFormat="1" applyFont="1" applyBorder="1" applyAlignment="1" applyProtection="1">
      <alignment horizontal="center" vertical="top" wrapText="1"/>
      <protection/>
    </xf>
    <xf numFmtId="0" fontId="8" fillId="0" borderId="29" xfId="45" applyFont="1" applyBorder="1" applyAlignment="1" applyProtection="1">
      <alignment horizontal="center" vertical="center" wrapText="1"/>
      <protection/>
    </xf>
    <xf numFmtId="0" fontId="8" fillId="0" borderId="10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center" vertical="center" wrapText="1"/>
      <protection/>
    </xf>
    <xf numFmtId="0" fontId="8" fillId="0" borderId="17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right" vertical="top" wrapText="1"/>
      <protection/>
    </xf>
    <xf numFmtId="0" fontId="10" fillId="0" borderId="10" xfId="45" applyFont="1" applyBorder="1" applyAlignment="1" applyProtection="1">
      <alignment vertical="top" wrapText="1"/>
      <protection/>
    </xf>
    <xf numFmtId="0" fontId="10" fillId="0" borderId="12" xfId="45" applyFont="1" applyBorder="1" applyAlignment="1" applyProtection="1">
      <alignment vertical="top" wrapText="1"/>
      <protection/>
    </xf>
    <xf numFmtId="49" fontId="8" fillId="14" borderId="18" xfId="45" applyNumberFormat="1" applyFont="1" applyFill="1" applyBorder="1" applyAlignment="1" applyProtection="1">
      <alignment horizontal="right" vertical="top" wrapText="1"/>
      <protection/>
    </xf>
    <xf numFmtId="0" fontId="6" fillId="14" borderId="30" xfId="0" applyFont="1" applyFill="1" applyBorder="1" applyAlignment="1" applyProtection="1">
      <alignment vertical="top" wrapText="1"/>
      <protection/>
    </xf>
    <xf numFmtId="0" fontId="6" fillId="14" borderId="31" xfId="0" applyFont="1" applyFill="1" applyBorder="1" applyAlignment="1" applyProtection="1">
      <alignment vertical="top" wrapText="1"/>
      <protection/>
    </xf>
    <xf numFmtId="0" fontId="19" fillId="19" borderId="29" xfId="45" applyFont="1" applyFill="1" applyBorder="1" applyAlignment="1" applyProtection="1">
      <alignment vertical="top" wrapText="1"/>
      <protection/>
    </xf>
    <xf numFmtId="0" fontId="10" fillId="0" borderId="10" xfId="45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 wrapText="1"/>
      <protection/>
    </xf>
    <xf numFmtId="0" fontId="6" fillId="14" borderId="23" xfId="0" applyFont="1" applyFill="1" applyBorder="1" applyAlignment="1" applyProtection="1">
      <alignment vertical="top" wrapText="1"/>
      <protection/>
    </xf>
    <xf numFmtId="0" fontId="6" fillId="14" borderId="32" xfId="0" applyFont="1" applyFill="1" applyBorder="1" applyAlignment="1" applyProtection="1">
      <alignment vertical="top" wrapText="1"/>
      <protection/>
    </xf>
    <xf numFmtId="0" fontId="6" fillId="14" borderId="33" xfId="0" applyFont="1" applyFill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2" xfId="45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49" fontId="7" fillId="0" borderId="10" xfId="45" applyNumberFormat="1" applyFont="1" applyFill="1" applyBorder="1" applyAlignment="1" applyProtection="1">
      <alignment horizontal="right" vertical="top" wrapText="1"/>
      <protection/>
    </xf>
    <xf numFmtId="1" fontId="19" fillId="19" borderId="10" xfId="45" applyNumberFormat="1" applyFont="1" applyFill="1" applyBorder="1" applyAlignment="1" applyProtection="1">
      <alignment vertical="top" wrapText="1"/>
      <protection/>
    </xf>
    <xf numFmtId="1" fontId="10" fillId="0" borderId="10" xfId="45" applyNumberFormat="1" applyFont="1" applyBorder="1" applyAlignment="1" applyProtection="1">
      <alignment vertical="top" wrapText="1"/>
      <protection/>
    </xf>
    <xf numFmtId="1" fontId="19" fillId="19" borderId="10" xfId="45" applyNumberFormat="1" applyFont="1" applyFill="1" applyBorder="1" applyAlignment="1" applyProtection="1">
      <alignment vertical="top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1" fontId="8" fillId="0" borderId="18" xfId="45" applyNumberFormat="1" applyFont="1" applyBorder="1" applyAlignment="1" applyProtection="1">
      <alignment horizontal="right" vertical="top" wrapText="1"/>
      <protection/>
    </xf>
    <xf numFmtId="0" fontId="19" fillId="19" borderId="10" xfId="0" applyFont="1" applyFill="1" applyBorder="1" applyAlignment="1" applyProtection="1">
      <alignment vertical="top"/>
      <protection/>
    </xf>
    <xf numFmtId="49" fontId="6" fillId="0" borderId="12" xfId="45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19" borderId="10" xfId="45" applyNumberFormat="1" applyFont="1" applyFill="1" applyBorder="1" applyAlignment="1" applyProtection="1">
      <alignment vertical="top"/>
      <protection/>
    </xf>
    <xf numFmtId="0" fontId="19" fillId="19" borderId="29" xfId="45" applyNumberFormat="1" applyFont="1" applyFill="1" applyBorder="1" applyAlignment="1" applyProtection="1">
      <alignment vertical="top" wrapText="1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8" fillId="0" borderId="10" xfId="45" applyNumberFormat="1" applyFont="1" applyBorder="1" applyAlignment="1" applyProtection="1">
      <alignment horizontal="right" vertical="top" wrapText="1"/>
      <protection/>
    </xf>
    <xf numFmtId="1" fontId="10" fillId="0" borderId="10" xfId="45" applyNumberFormat="1" applyFont="1" applyBorder="1" applyAlignment="1" applyProtection="1">
      <alignment horizontal="right" vertical="top" wrapText="1"/>
      <protection/>
    </xf>
    <xf numFmtId="1" fontId="7" fillId="0" borderId="13" xfId="45" applyNumberFormat="1" applyFont="1" applyBorder="1" applyAlignment="1" applyProtection="1">
      <alignment horizontal="right" vertical="top" wrapText="1"/>
      <protection/>
    </xf>
    <xf numFmtId="1" fontId="6" fillId="0" borderId="18" xfId="45" applyNumberFormat="1" applyFont="1" applyBorder="1" applyAlignment="1" applyProtection="1">
      <alignment horizontal="right" vertical="top" wrapText="1"/>
      <protection/>
    </xf>
    <xf numFmtId="1" fontId="10" fillId="0" borderId="30" xfId="45" applyNumberFormat="1" applyFont="1" applyBorder="1" applyAlignment="1" applyProtection="1">
      <alignment vertical="top" wrapText="1"/>
      <protection/>
    </xf>
    <xf numFmtId="1" fontId="10" fillId="0" borderId="31" xfId="45" applyNumberFormat="1" applyFont="1" applyBorder="1" applyAlignment="1" applyProtection="1">
      <alignment vertical="top" wrapText="1"/>
      <protection/>
    </xf>
    <xf numFmtId="1" fontId="6" fillId="0" borderId="23" xfId="45" applyNumberFormat="1" applyFont="1" applyBorder="1" applyAlignment="1" applyProtection="1">
      <alignment horizontal="right" vertical="top" wrapText="1"/>
      <protection/>
    </xf>
    <xf numFmtId="1" fontId="10" fillId="0" borderId="32" xfId="45" applyNumberFormat="1" applyFont="1" applyBorder="1" applyAlignment="1" applyProtection="1">
      <alignment vertical="top" wrapText="1"/>
      <protection/>
    </xf>
    <xf numFmtId="1" fontId="10" fillId="0" borderId="33" xfId="45" applyNumberFormat="1" applyFont="1" applyBorder="1" applyAlignment="1" applyProtection="1">
      <alignment vertical="top" wrapText="1"/>
      <protection/>
    </xf>
    <xf numFmtId="1" fontId="7" fillId="0" borderId="11" xfId="45" applyNumberFormat="1" applyFont="1" applyBorder="1" applyAlignment="1" applyProtection="1">
      <alignment horizontal="right" vertical="top" wrapText="1"/>
      <protection/>
    </xf>
    <xf numFmtId="1" fontId="7" fillId="14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14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49" fontId="5" fillId="0" borderId="36" xfId="45" applyNumberFormat="1" applyFont="1" applyBorder="1" applyAlignment="1" applyProtection="1">
      <alignment horizontal="right" vertical="top" wrapText="1"/>
      <protection/>
    </xf>
    <xf numFmtId="1" fontId="5" fillId="0" borderId="36" xfId="45" applyNumberFormat="1" applyFont="1" applyBorder="1" applyAlignment="1" applyProtection="1">
      <alignment horizontal="right" vertical="top" wrapText="1"/>
      <protection/>
    </xf>
    <xf numFmtId="0" fontId="6" fillId="0" borderId="0" xfId="45" applyFont="1" applyAlignment="1" applyProtection="1">
      <alignment vertical="top"/>
      <protection/>
    </xf>
    <xf numFmtId="1" fontId="6" fillId="0" borderId="0" xfId="45" applyNumberFormat="1" applyFont="1" applyAlignment="1" applyProtection="1">
      <alignment vertical="top"/>
      <protection/>
    </xf>
    <xf numFmtId="0" fontId="11" fillId="0" borderId="10" xfId="47" applyFont="1" applyBorder="1" applyAlignment="1" applyProtection="1">
      <alignment horizontal="center" vertical="center"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1" fillId="0" borderId="12" xfId="47" applyFont="1" applyBorder="1" applyAlignment="1" applyProtection="1">
      <alignment horizontal="center" vertical="center" wrapText="1"/>
      <protection/>
    </xf>
    <xf numFmtId="0" fontId="11" fillId="0" borderId="11" xfId="47" applyFont="1" applyBorder="1" applyAlignment="1" applyProtection="1">
      <alignment horizontal="center" vertic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2" fillId="0" borderId="10" xfId="47" applyFont="1" applyFill="1" applyBorder="1" applyProtection="1">
      <alignment/>
      <protection/>
    </xf>
    <xf numFmtId="0" fontId="12" fillId="0" borderId="10" xfId="47" applyFont="1" applyBorder="1" applyAlignment="1" applyProtection="1">
      <alignment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Fill="1" applyBorder="1" applyAlignment="1" applyProtection="1">
      <alignment vertical="center" wrapText="1"/>
      <protection/>
    </xf>
    <xf numFmtId="0" fontId="13" fillId="0" borderId="10" xfId="47" applyFont="1" applyBorder="1" applyAlignment="1" applyProtection="1">
      <alignment horizontal="right" vertical="center" wrapText="1"/>
      <protection/>
    </xf>
    <xf numFmtId="0" fontId="12" fillId="0" borderId="10" xfId="47" applyFont="1" applyBorder="1" applyAlignment="1" applyProtection="1">
      <alignment horizontal="left" vertical="center" wrapText="1"/>
      <protection/>
    </xf>
    <xf numFmtId="3" fontId="13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Border="1" applyAlignment="1" applyProtection="1">
      <alignment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2" fillId="0" borderId="29" xfId="47" applyFont="1" applyBorder="1" applyAlignment="1" applyProtection="1">
      <alignment vertical="center" wrapText="1"/>
      <protection/>
    </xf>
    <xf numFmtId="49" fontId="12" fillId="0" borderId="16" xfId="47" applyNumberFormat="1" applyFont="1" applyBorder="1" applyAlignment="1" applyProtection="1">
      <alignment horizontal="center" vertical="center" wrapText="1"/>
      <protection/>
    </xf>
    <xf numFmtId="0" fontId="12" fillId="0" borderId="14" xfId="47" applyFont="1" applyBorder="1" applyAlignment="1" applyProtection="1">
      <alignment vertical="center" wrapText="1"/>
      <protection/>
    </xf>
    <xf numFmtId="0" fontId="11" fillId="0" borderId="12" xfId="47" applyFont="1" applyBorder="1" applyAlignment="1" applyProtection="1">
      <alignment vertical="center" wrapText="1"/>
      <protection/>
    </xf>
    <xf numFmtId="0" fontId="15" fillId="0" borderId="10" xfId="47" applyFont="1" applyBorder="1" applyAlignment="1" applyProtection="1">
      <alignment vertical="center" wrapText="1"/>
      <protection/>
    </xf>
    <xf numFmtId="0" fontId="12" fillId="0" borderId="0" xfId="47" applyFont="1" applyBorder="1" applyAlignment="1" applyProtection="1">
      <alignment wrapText="1"/>
      <protection/>
    </xf>
    <xf numFmtId="1" fontId="12" fillId="0" borderId="10" xfId="47" applyNumberFormat="1" applyFont="1" applyBorder="1" applyAlignment="1" applyProtection="1">
      <alignment vertical="center"/>
      <protection/>
    </xf>
    <xf numFmtId="1" fontId="10" fillId="2" borderId="17" xfId="45" applyNumberFormat="1" applyFont="1" applyFill="1" applyBorder="1" applyAlignment="1" applyProtection="1">
      <alignment vertical="top" wrapText="1"/>
      <protection locked="0"/>
    </xf>
    <xf numFmtId="1" fontId="10" fillId="2" borderId="12" xfId="45" applyNumberFormat="1" applyFont="1" applyFill="1" applyBorder="1" applyAlignment="1" applyProtection="1">
      <alignment vertical="top" wrapText="1"/>
      <protection locked="0"/>
    </xf>
    <xf numFmtId="0" fontId="12" fillId="0" borderId="0" xfId="46" applyFont="1" applyAlignment="1" applyProtection="1">
      <alignment wrapText="1"/>
      <protection locked="0"/>
    </xf>
    <xf numFmtId="0" fontId="12" fillId="0" borderId="0" xfId="46" applyFont="1" applyFill="1" applyAlignment="1" applyProtection="1">
      <alignment wrapText="1"/>
      <protection locked="0"/>
    </xf>
    <xf numFmtId="0" fontId="11" fillId="0" borderId="0" xfId="46" applyFont="1" applyBorder="1" applyAlignment="1" applyProtection="1">
      <alignment horizontal="centerContinuous" vertical="center" wrapText="1"/>
      <protection locked="0"/>
    </xf>
    <xf numFmtId="0" fontId="11" fillId="0" borderId="0" xfId="46" applyFont="1" applyFill="1" applyBorder="1" applyAlignment="1" applyProtection="1">
      <alignment horizontal="centerContinuous" vertical="center" wrapText="1"/>
      <protection locked="0"/>
    </xf>
    <xf numFmtId="1" fontId="12" fillId="0" borderId="0" xfId="46" applyNumberFormat="1" applyFont="1" applyBorder="1" applyAlignment="1" applyProtection="1">
      <alignment wrapText="1"/>
      <protection/>
    </xf>
    <xf numFmtId="0" fontId="12" fillId="0" borderId="0" xfId="46" applyFont="1" applyAlignment="1" applyProtection="1">
      <alignment horizontal="centerContinuous" wrapText="1"/>
      <protection/>
    </xf>
    <xf numFmtId="0" fontId="12" fillId="0" borderId="0" xfId="46" applyFont="1" applyAlignment="1" applyProtection="1">
      <alignment horizontal="center" wrapText="1"/>
      <protection/>
    </xf>
    <xf numFmtId="0" fontId="11" fillId="0" borderId="0" xfId="46" applyFont="1" applyAlignment="1" applyProtection="1">
      <alignment wrapText="1"/>
      <protection/>
    </xf>
    <xf numFmtId="0" fontId="11" fillId="0" borderId="10" xfId="46" applyFont="1" applyBorder="1" applyAlignment="1" applyProtection="1">
      <alignment horizontal="center" vertical="center" wrapText="1"/>
      <protection/>
    </xf>
    <xf numFmtId="14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horizontal="center" wrapText="1"/>
      <protection/>
    </xf>
    <xf numFmtId="49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3" fillId="0" borderId="10" xfId="46" applyFont="1" applyBorder="1" applyAlignment="1" applyProtection="1">
      <alignment wrapText="1"/>
      <protection/>
    </xf>
    <xf numFmtId="49" fontId="13" fillId="0" borderId="10" xfId="46" applyNumberFormat="1" applyFont="1" applyBorder="1" applyAlignment="1" applyProtection="1">
      <alignment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0" fontId="12" fillId="0" borderId="10" xfId="46" applyFont="1" applyFill="1" applyBorder="1" applyAlignment="1" applyProtection="1">
      <alignment wrapText="1"/>
      <protection/>
    </xf>
    <xf numFmtId="49" fontId="12" fillId="0" borderId="10" xfId="46" applyNumberFormat="1" applyFont="1" applyFill="1" applyBorder="1" applyAlignment="1" applyProtection="1">
      <alignment horizontal="center" wrapText="1"/>
      <protection/>
    </xf>
    <xf numFmtId="0" fontId="11" fillId="0" borderId="10" xfId="46" applyFont="1" applyBorder="1" applyAlignment="1" applyProtection="1">
      <alignment horizontal="right"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49" fontId="13" fillId="0" borderId="10" xfId="46" applyNumberFormat="1" applyFont="1" applyBorder="1" applyAlignment="1" applyProtection="1">
      <alignment horizontal="center" wrapText="1"/>
      <protection/>
    </xf>
    <xf numFmtId="1" fontId="12" fillId="0" borderId="10" xfId="46" applyNumberFormat="1" applyFont="1" applyFill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2" fillId="0" borderId="0" xfId="46" applyNumberFormat="1" applyFont="1" applyBorder="1" applyAlignment="1" applyProtection="1">
      <alignment wrapText="1"/>
      <protection/>
    </xf>
    <xf numFmtId="1" fontId="12" fillId="0" borderId="0" xfId="46" applyNumberFormat="1" applyFont="1" applyFill="1" applyBorder="1" applyAlignment="1" applyProtection="1">
      <alignment wrapText="1"/>
      <protection/>
    </xf>
    <xf numFmtId="0" fontId="11" fillId="0" borderId="0" xfId="46" applyFont="1" applyAlignment="1" applyProtection="1">
      <alignment horizontal="center"/>
      <protection/>
    </xf>
    <xf numFmtId="1" fontId="12" fillId="0" borderId="10" xfId="48" applyNumberFormat="1" applyFont="1" applyFill="1" applyBorder="1" applyAlignment="1" applyProtection="1">
      <alignment vertical="center"/>
      <protection/>
    </xf>
    <xf numFmtId="1" fontId="12" fillId="0" borderId="12" xfId="48" applyNumberFormat="1" applyFont="1" applyFill="1" applyBorder="1" applyAlignment="1" applyProtection="1">
      <alignment vertical="center"/>
      <protection/>
    </xf>
    <xf numFmtId="0" fontId="11" fillId="0" borderId="0" xfId="48" applyFont="1" applyBorder="1" applyAlignment="1" applyProtection="1">
      <alignment vertical="center" wrapText="1"/>
      <protection locked="0"/>
    </xf>
    <xf numFmtId="49" fontId="11" fillId="0" borderId="0" xfId="48" applyNumberFormat="1" applyFont="1" applyBorder="1" applyAlignment="1" applyProtection="1">
      <alignment horizontal="center" vertical="center" wrapText="1"/>
      <protection locked="0"/>
    </xf>
    <xf numFmtId="0" fontId="12" fillId="0" borderId="0" xfId="48" applyFont="1" applyBorder="1" applyProtection="1">
      <alignment/>
      <protection locked="0"/>
    </xf>
    <xf numFmtId="0" fontId="12" fillId="0" borderId="0" xfId="44" applyFont="1" applyProtection="1">
      <alignment/>
      <protection locked="0"/>
    </xf>
    <xf numFmtId="0" fontId="11" fillId="0" borderId="0" xfId="43" applyFont="1" applyAlignment="1" applyProtection="1">
      <alignment horizontal="centerContinuous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horizontal="left" vertical="center" wrapText="1"/>
      <protection locked="0"/>
    </xf>
    <xf numFmtId="0" fontId="12" fillId="0" borderId="0" xfId="43" applyFont="1" applyAlignment="1" applyProtection="1">
      <alignment vertical="center" wrapText="1"/>
      <protection locked="0"/>
    </xf>
    <xf numFmtId="0" fontId="11" fillId="0" borderId="0" xfId="43" applyFont="1" applyProtection="1">
      <alignment/>
      <protection locked="0"/>
    </xf>
    <xf numFmtId="0" fontId="12" fillId="0" borderId="0" xfId="43" applyFont="1" applyAlignment="1" applyProtection="1">
      <alignment/>
      <protection locked="0"/>
    </xf>
    <xf numFmtId="0" fontId="11" fillId="0" borderId="0" xfId="43" applyFont="1" applyBorder="1" applyAlignment="1" applyProtection="1">
      <alignment horizontal="centerContinuous"/>
      <protection locked="0"/>
    </xf>
    <xf numFmtId="0" fontId="11" fillId="0" borderId="10" xfId="43" applyFont="1" applyBorder="1" applyAlignment="1" applyProtection="1">
      <alignment horizontal="centerContinuous" vertical="center" wrapText="1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/>
      <protection/>
    </xf>
    <xf numFmtId="0" fontId="11" fillId="0" borderId="10" xfId="43" applyFont="1" applyBorder="1" applyAlignment="1" applyProtection="1">
      <alignment horizont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vertical="justify" wrapText="1"/>
      <protection/>
    </xf>
    <xf numFmtId="49" fontId="11" fillId="14" borderId="10" xfId="43" applyNumberFormat="1" applyFont="1" applyFill="1" applyBorder="1" applyAlignment="1" applyProtection="1">
      <alignment vertical="justify" wrapText="1"/>
      <protection/>
    </xf>
    <xf numFmtId="0" fontId="12" fillId="14" borderId="10" xfId="43" applyFont="1" applyFill="1" applyBorder="1" applyAlignment="1" applyProtection="1">
      <alignment horizontal="left" vertical="center" wrapText="1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right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Protection="1">
      <alignment/>
      <protection/>
    </xf>
    <xf numFmtId="0" fontId="11" fillId="0" borderId="10" xfId="43" applyFont="1" applyBorder="1" applyAlignment="1" applyProtection="1">
      <alignment horizontal="left"/>
      <protection/>
    </xf>
    <xf numFmtId="0" fontId="11" fillId="0" borderId="10" xfId="43" applyFont="1" applyBorder="1" applyAlignment="1" applyProtection="1">
      <alignment vertical="top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3" fillId="0" borderId="13" xfId="43" applyNumberFormat="1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vertical="justify" wrapText="1"/>
      <protection/>
    </xf>
    <xf numFmtId="49" fontId="12" fillId="14" borderId="12" xfId="43" applyNumberFormat="1" applyFont="1" applyFill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vertical="justify"/>
      <protection/>
    </xf>
    <xf numFmtId="49" fontId="12" fillId="0" borderId="11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justify"/>
      <protection/>
    </xf>
    <xf numFmtId="1" fontId="12" fillId="14" borderId="16" xfId="43" applyNumberFormat="1" applyFont="1" applyFill="1" applyBorder="1" applyAlignment="1" applyProtection="1">
      <alignment horizontal="center" vertical="center" wrapText="1"/>
      <protection/>
    </xf>
    <xf numFmtId="1" fontId="12" fillId="0" borderId="0" xfId="43" applyNumberFormat="1" applyFont="1" applyAlignment="1" applyProtection="1">
      <alignment vertical="center" wrapText="1"/>
      <protection locked="0"/>
    </xf>
    <xf numFmtId="1" fontId="12" fillId="0" borderId="0" xfId="43" applyNumberFormat="1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49" fontId="12" fillId="0" borderId="0" xfId="40" applyNumberFormat="1" applyFont="1" applyAlignment="1" applyProtection="1">
      <alignment horizontal="left" vertical="center" wrapText="1"/>
      <protection locked="0"/>
    </xf>
    <xf numFmtId="0" fontId="12" fillId="0" borderId="0" xfId="40" applyFont="1" applyProtection="1">
      <alignment/>
      <protection locked="0"/>
    </xf>
    <xf numFmtId="49" fontId="12" fillId="0" borderId="0" xfId="44" applyNumberFormat="1" applyFont="1" applyProtection="1">
      <alignment/>
      <protection locked="0"/>
    </xf>
    <xf numFmtId="0" fontId="11" fillId="0" borderId="12" xfId="40" applyFont="1" applyBorder="1" applyAlignment="1" applyProtection="1">
      <alignment horizontal="centerContinuous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1" fontId="11" fillId="0" borderId="16" xfId="40" applyNumberFormat="1" applyFont="1" applyBorder="1" applyAlignment="1" applyProtection="1">
      <alignment horizontal="centerContinuous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3" fillId="0" borderId="10" xfId="40" applyNumberFormat="1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3" fillId="0" borderId="10" xfId="40" applyFont="1" applyBorder="1" applyAlignment="1" applyProtection="1">
      <alignment horizontal="right" vertical="center" wrapText="1"/>
      <protection/>
    </xf>
    <xf numFmtId="49" fontId="11" fillId="0" borderId="1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righ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0" fontId="11" fillId="0" borderId="16" xfId="40" applyFont="1" applyBorder="1" applyAlignment="1" applyProtection="1">
      <alignment horizontal="centerContinuous" vertical="center" wrapText="1"/>
      <protection/>
    </xf>
    <xf numFmtId="0" fontId="12" fillId="0" borderId="10" xfId="40" applyFont="1" applyBorder="1" applyAlignment="1" applyProtection="1">
      <alignment horizontal="right"/>
      <protection/>
    </xf>
    <xf numFmtId="0" fontId="12" fillId="0" borderId="10" xfId="40" applyFont="1" applyBorder="1" applyAlignment="1" applyProtection="1">
      <alignment vertical="center" wrapText="1"/>
      <protection/>
    </xf>
    <xf numFmtId="49" fontId="17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 quotePrefix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center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/>
      <protection/>
    </xf>
    <xf numFmtId="0" fontId="13" fillId="0" borderId="10" xfId="40" applyFont="1" applyBorder="1" applyAlignment="1" applyProtection="1">
      <alignment horizontal="left" vertical="center" wrapText="1"/>
      <protection/>
    </xf>
    <xf numFmtId="0" fontId="13" fillId="0" borderId="0" xfId="40" applyFont="1" applyBorder="1" applyAlignment="1" applyProtection="1">
      <alignment horizontal="left" vertical="center" wrapText="1"/>
      <protection/>
    </xf>
    <xf numFmtId="49" fontId="13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3" applyNumberFormat="1" applyFont="1" applyBorder="1" applyAlignment="1" applyProtection="1">
      <alignment vertical="justify" wrapText="1"/>
      <protection locked="0"/>
    </xf>
    <xf numFmtId="0" fontId="12" fillId="0" borderId="0" xfId="41" applyFont="1" applyAlignment="1" applyProtection="1">
      <alignment vertical="center" wrapText="1"/>
      <protection locked="0"/>
    </xf>
    <xf numFmtId="49" fontId="12" fillId="0" borderId="0" xfId="41" applyNumberFormat="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horizontal="centerContinuous" vertical="center" wrapText="1"/>
      <protection locked="0"/>
    </xf>
    <xf numFmtId="0" fontId="11" fillId="0" borderId="0" xfId="41" applyFont="1" applyAlignment="1" applyProtection="1">
      <alignment horizontal="center" vertical="center" wrapText="1"/>
      <protection locked="0"/>
    </xf>
    <xf numFmtId="0" fontId="11" fillId="0" borderId="0" xfId="41" applyFont="1" applyProtection="1">
      <alignment/>
      <protection locked="0"/>
    </xf>
    <xf numFmtId="1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0" xfId="41" applyNumberFormat="1" applyFont="1" applyAlignment="1" applyProtection="1">
      <alignment vertical="center" wrapText="1"/>
      <protection locked="0"/>
    </xf>
    <xf numFmtId="0" fontId="11" fillId="0" borderId="0" xfId="47" applyFont="1" applyBorder="1" applyAlignment="1" applyProtection="1">
      <alignment wrapText="1"/>
      <protection locked="0"/>
    </xf>
    <xf numFmtId="1" fontId="12" fillId="0" borderId="0" xfId="47" applyNumberFormat="1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5" applyFont="1" applyBorder="1" applyAlignment="1" applyProtection="1">
      <alignment horizontal="left" vertical="top" wrapText="1"/>
      <protection locked="0"/>
    </xf>
    <xf numFmtId="1" fontId="6" fillId="0" borderId="10" xfId="42" applyNumberFormat="1" applyFont="1" applyBorder="1" applyAlignment="1">
      <alignment horizontal="right" vertical="center" wrapText="1"/>
      <protection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0" fontId="10" fillId="0" borderId="0" xfId="45" applyFont="1" applyBorder="1" applyAlignment="1" applyProtection="1">
      <alignment vertical="top"/>
      <protection locked="0"/>
    </xf>
    <xf numFmtId="49" fontId="8" fillId="0" borderId="0" xfId="45" applyNumberFormat="1" applyFont="1" applyBorder="1" applyAlignment="1" applyProtection="1">
      <alignment vertical="top" wrapText="1"/>
      <protection locked="0"/>
    </xf>
    <xf numFmtId="1" fontId="10" fillId="0" borderId="0" xfId="45" applyNumberFormat="1" applyFont="1" applyBorder="1" applyAlignment="1" applyProtection="1">
      <alignment vertical="top" wrapText="1"/>
      <protection locked="0"/>
    </xf>
    <xf numFmtId="1" fontId="12" fillId="0" borderId="10" xfId="41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5" applyFont="1" applyFill="1" applyAlignment="1" applyProtection="1">
      <alignment horizontal="right" vertical="top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0" fillId="17" borderId="12" xfId="45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44" applyNumberFormat="1" applyFont="1" applyFill="1" applyBorder="1" applyAlignment="1" applyProtection="1">
      <alignment horizontal="center"/>
      <protection locked="0"/>
    </xf>
    <xf numFmtId="1" fontId="6" fillId="17" borderId="10" xfId="42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42" applyNumberFormat="1" applyFont="1" applyBorder="1" applyAlignment="1" applyProtection="1">
      <alignment horizontal="right" vertical="center" wrapText="1"/>
      <protection/>
    </xf>
    <xf numFmtId="1" fontId="6" fillId="0" borderId="10" xfId="42" applyNumberFormat="1" applyFont="1" applyFill="1" applyBorder="1" applyAlignment="1" applyProtection="1">
      <alignment horizontal="right" vertical="center" wrapText="1"/>
      <protection/>
    </xf>
    <xf numFmtId="0" fontId="18" fillId="19" borderId="10" xfId="45" applyFont="1" applyFill="1" applyBorder="1" applyAlignment="1" applyProtection="1">
      <alignment horizontal="lef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0" fontId="18" fillId="19" borderId="37" xfId="45" applyFont="1" applyFill="1" applyBorder="1" applyAlignment="1" applyProtection="1">
      <alignment horizontal="left"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18" fillId="19" borderId="38" xfId="45" applyFont="1" applyFill="1" applyBorder="1" applyAlignment="1" applyProtection="1">
      <alignment vertical="top" wrapText="1"/>
      <protection/>
    </xf>
    <xf numFmtId="49" fontId="18" fillId="19" borderId="36" xfId="45" applyNumberFormat="1" applyFont="1" applyFill="1" applyBorder="1" applyAlignment="1" applyProtection="1">
      <alignment vertical="center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0" borderId="0" xfId="42" applyNumberFormat="1" applyFont="1" applyAlignment="1" applyProtection="1">
      <alignment horizontal="center" vertical="center" wrapText="1"/>
      <protection locked="0"/>
    </xf>
    <xf numFmtId="49" fontId="5" fillId="0" borderId="0" xfId="42" applyNumberFormat="1" applyFont="1" applyProtection="1">
      <alignment/>
      <protection locked="0"/>
    </xf>
    <xf numFmtId="0" fontId="12" fillId="0" borderId="10" xfId="43" applyFont="1" applyBorder="1" applyAlignment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/>
      <protection/>
    </xf>
    <xf numFmtId="1" fontId="12" fillId="17" borderId="10" xfId="43" applyNumberFormat="1" applyFont="1" applyFill="1" applyBorder="1" applyAlignment="1" applyProtection="1">
      <alignment vertical="center"/>
      <protection locked="0"/>
    </xf>
    <xf numFmtId="1" fontId="12" fillId="17" borderId="10" xfId="43" applyNumberFormat="1" applyFont="1" applyFill="1" applyBorder="1" applyAlignment="1" applyProtection="1">
      <alignment horizontal="center" vertical="center"/>
      <protection locked="0"/>
    </xf>
    <xf numFmtId="0" fontId="11" fillId="0" borderId="0" xfId="41" applyFont="1" applyAlignment="1" applyProtection="1">
      <alignment horizontal="left" vertical="center" wrapText="1"/>
      <protection locked="0"/>
    </xf>
    <xf numFmtId="3" fontId="11" fillId="0" borderId="16" xfId="47" applyNumberFormat="1" applyFont="1" applyFill="1" applyBorder="1" applyAlignment="1" applyProtection="1">
      <alignment vertical="center"/>
      <protection/>
    </xf>
    <xf numFmtId="0" fontId="10" fillId="0" borderId="10" xfId="45" applyFont="1" applyBorder="1" applyAlignment="1" applyProtection="1">
      <alignment vertical="top"/>
      <protection locked="0"/>
    </xf>
    <xf numFmtId="0" fontId="8" fillId="0" borderId="10" xfId="45" applyFont="1" applyBorder="1" applyAlignment="1" applyProtection="1">
      <alignment horizontal="left" vertical="top" wrapText="1"/>
      <protection locked="0"/>
    </xf>
    <xf numFmtId="0" fontId="11" fillId="0" borderId="0" xfId="47" applyFont="1" applyBorder="1" applyAlignment="1" applyProtection="1">
      <alignment horizontal="centerContinuous" vertical="center" wrapText="1"/>
      <protection/>
    </xf>
    <xf numFmtId="0" fontId="12" fillId="0" borderId="0" xfId="47" applyFont="1" applyBorder="1" applyAlignment="1" applyProtection="1">
      <alignment horizontal="centerContinuous"/>
      <protection/>
    </xf>
    <xf numFmtId="0" fontId="12" fillId="0" borderId="35" xfId="47" applyFont="1" applyBorder="1" applyAlignment="1" applyProtection="1">
      <alignment horizontal="centerContinuous"/>
      <protection/>
    </xf>
    <xf numFmtId="0" fontId="12" fillId="0" borderId="0" xfId="47" applyFont="1" applyAlignment="1" applyProtection="1">
      <alignment horizontal="centerContinuous" wrapText="1"/>
      <protection/>
    </xf>
    <xf numFmtId="0" fontId="11" fillId="0" borderId="0" xfId="45" applyFont="1" applyBorder="1" applyAlignment="1" applyProtection="1">
      <alignment vertical="top" wrapText="1"/>
      <protection/>
    </xf>
    <xf numFmtId="0" fontId="11" fillId="0" borderId="0" xfId="46" applyFont="1" applyBorder="1" applyAlignment="1" applyProtection="1">
      <alignment horizontal="centerContinuous" vertical="center" wrapText="1"/>
      <protection/>
    </xf>
    <xf numFmtId="0" fontId="11" fillId="0" borderId="0" xfId="46" applyFont="1" applyFill="1" applyBorder="1" applyAlignment="1" applyProtection="1">
      <alignment horizontal="centerContinuous" vertical="center" wrapText="1"/>
      <protection/>
    </xf>
    <xf numFmtId="0" fontId="11" fillId="0" borderId="0" xfId="45" applyFont="1" applyBorder="1" applyAlignment="1" applyProtection="1">
      <alignment horizontal="left" vertical="top"/>
      <protection/>
    </xf>
    <xf numFmtId="0" fontId="11" fillId="0" borderId="0" xfId="45" applyFont="1" applyBorder="1" applyAlignment="1" applyProtection="1">
      <alignment vertical="top"/>
      <protection/>
    </xf>
    <xf numFmtId="0" fontId="11" fillId="0" borderId="0" xfId="45" applyFont="1" applyFill="1" applyBorder="1" applyAlignment="1" applyProtection="1">
      <alignment vertical="top" wrapText="1"/>
      <protection/>
    </xf>
    <xf numFmtId="0" fontId="11" fillId="0" borderId="0" xfId="46" applyFont="1" applyFill="1" applyBorder="1" applyAlignment="1" applyProtection="1">
      <alignment horizontal="right" vertical="center" wrapText="1"/>
      <protection/>
    </xf>
    <xf numFmtId="0" fontId="11" fillId="0" borderId="0" xfId="48" applyFont="1" applyAlignment="1" applyProtection="1">
      <alignment horizontal="centerContinuous" wrapText="1"/>
      <protection/>
    </xf>
    <xf numFmtId="49" fontId="11" fillId="0" borderId="0" xfId="48" applyNumberFormat="1" applyFont="1" applyAlignment="1" applyProtection="1">
      <alignment horizontal="center" wrapText="1"/>
      <protection/>
    </xf>
    <xf numFmtId="0" fontId="11" fillId="0" borderId="0" xfId="48" applyFont="1" applyAlignment="1" applyProtection="1">
      <alignment horizontal="centerContinuous"/>
      <protection/>
    </xf>
    <xf numFmtId="0" fontId="12" fillId="0" borderId="0" xfId="48" applyFont="1" applyProtection="1">
      <alignment/>
      <protection/>
    </xf>
    <xf numFmtId="0" fontId="10" fillId="0" borderId="0" xfId="48" applyFont="1" applyAlignment="1" applyProtection="1">
      <alignment horizontal="left"/>
      <protection/>
    </xf>
    <xf numFmtId="0" fontId="11" fillId="0" borderId="0" xfId="48" applyFont="1" applyBorder="1" applyAlignment="1" applyProtection="1">
      <alignment horizontal="left" vertical="top" wrapText="1"/>
      <protection/>
    </xf>
    <xf numFmtId="0" fontId="11" fillId="0" borderId="0" xfId="48" applyFont="1" applyProtection="1">
      <alignment/>
      <protection/>
    </xf>
    <xf numFmtId="0" fontId="11" fillId="0" borderId="0" xfId="46" applyFont="1" applyAlignment="1" applyProtection="1">
      <alignment horizontal="right" wrapText="1"/>
      <protection/>
    </xf>
    <xf numFmtId="0" fontId="11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left"/>
      <protection/>
    </xf>
    <xf numFmtId="0" fontId="12" fillId="0" borderId="0" xfId="43" applyFont="1" applyBorder="1" applyAlignment="1" applyProtection="1">
      <alignment vertical="justify" wrapText="1"/>
      <protection/>
    </xf>
    <xf numFmtId="0" fontId="12" fillId="0" borderId="0" xfId="43" applyFont="1" applyBorder="1" applyAlignment="1" applyProtection="1">
      <alignment horizontal="center" vertical="justify" wrapText="1"/>
      <protection/>
    </xf>
    <xf numFmtId="0" fontId="12" fillId="0" borderId="0" xfId="43" applyFont="1" applyProtection="1">
      <alignment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Alignment="1" applyProtection="1">
      <alignment horizontal="left" vertical="center" wrapText="1"/>
      <protection/>
    </xf>
    <xf numFmtId="0" fontId="11" fillId="0" borderId="0" xfId="40" applyFont="1" applyAlignment="1" applyProtection="1">
      <alignment horizontal="center" vertical="center"/>
      <protection/>
    </xf>
    <xf numFmtId="49" fontId="11" fillId="0" borderId="0" xfId="40" applyNumberFormat="1" applyFont="1" applyAlignment="1" applyProtection="1">
      <alignment horizontal="center" vertical="center"/>
      <protection/>
    </xf>
    <xf numFmtId="1" fontId="11" fillId="0" borderId="0" xfId="40" applyNumberFormat="1" applyFont="1" applyAlignment="1" applyProtection="1">
      <alignment horizontal="center" vertical="center"/>
      <protection/>
    </xf>
    <xf numFmtId="0" fontId="11" fillId="0" borderId="0" xfId="43" applyFont="1" applyAlignment="1" applyProtection="1">
      <alignment horizontal="left" vertical="justify"/>
      <protection/>
    </xf>
    <xf numFmtId="1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40" applyFont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left" vertical="center" wrapText="1"/>
      <protection/>
    </xf>
    <xf numFmtId="1" fontId="12" fillId="0" borderId="0" xfId="40" applyNumberFormat="1" applyFont="1" applyAlignment="1" applyProtection="1">
      <alignment horizontal="left" vertical="center" wrapText="1"/>
      <protection/>
    </xf>
    <xf numFmtId="0" fontId="11" fillId="0" borderId="0" xfId="40" applyFont="1" applyProtection="1">
      <alignment/>
      <protection/>
    </xf>
    <xf numFmtId="0" fontId="11" fillId="0" borderId="0" xfId="43" applyFont="1" applyAlignment="1" applyProtection="1">
      <alignment vertical="justify"/>
      <protection/>
    </xf>
    <xf numFmtId="0" fontId="10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/>
      <protection/>
    </xf>
    <xf numFmtId="49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5" applyNumberFormat="1" applyFont="1" applyBorder="1" applyAlignment="1" applyProtection="1">
      <alignment horizontal="left" vertical="top" wrapText="1"/>
      <protection locked="0"/>
    </xf>
    <xf numFmtId="173" fontId="11" fillId="0" borderId="0" xfId="45" applyNumberFormat="1" applyFont="1" applyBorder="1" applyAlignment="1" applyProtection="1">
      <alignment horizontal="left" vertical="top"/>
      <protection/>
    </xf>
    <xf numFmtId="0" fontId="6" fillId="0" borderId="0" xfId="42" applyFont="1" applyAlignment="1">
      <alignment horizontal="left" vertical="center" wrapText="1"/>
      <protection/>
    </xf>
    <xf numFmtId="49" fontId="6" fillId="0" borderId="0" xfId="42" applyNumberFormat="1" applyFont="1" applyAlignment="1">
      <alignment horizontal="left" vertical="center" wrapText="1"/>
      <protection/>
    </xf>
    <xf numFmtId="0" fontId="6" fillId="0" borderId="0" xfId="44" applyFont="1">
      <alignment/>
      <protection/>
    </xf>
    <xf numFmtId="0" fontId="6" fillId="0" borderId="0" xfId="43" applyNumberFormat="1" applyFont="1" applyAlignment="1">
      <alignment horizontal="center"/>
      <protection/>
    </xf>
    <xf numFmtId="0" fontId="6" fillId="0" borderId="0" xfId="43" applyFont="1" applyAlignment="1" applyProtection="1">
      <alignment horizontal="center"/>
      <protection locked="0"/>
    </xf>
    <xf numFmtId="0" fontId="6" fillId="0" borderId="0" xfId="43" applyFont="1" applyAlignment="1">
      <alignment horizontal="center"/>
      <protection/>
    </xf>
    <xf numFmtId="0" fontId="6" fillId="0" borderId="0" xfId="44" applyFont="1" applyAlignment="1">
      <alignment/>
      <protection/>
    </xf>
    <xf numFmtId="0" fontId="5" fillId="0" borderId="0" xfId="44" applyFont="1" applyBorder="1">
      <alignment/>
      <protection/>
    </xf>
    <xf numFmtId="0" fontId="5" fillId="0" borderId="0" xfId="44" applyFont="1">
      <alignment/>
      <protection/>
    </xf>
    <xf numFmtId="0" fontId="6" fillId="0" borderId="0" xfId="44" applyFont="1" applyProtection="1">
      <alignment/>
      <protection/>
    </xf>
    <xf numFmtId="0" fontId="6" fillId="0" borderId="0" xfId="42" applyFont="1">
      <alignment/>
      <protection/>
    </xf>
    <xf numFmtId="49" fontId="6" fillId="0" borderId="0" xfId="42" applyNumberFormat="1" applyFont="1">
      <alignment/>
      <protection/>
    </xf>
    <xf numFmtId="49" fontId="6" fillId="0" borderId="0" xfId="44" applyNumberFormat="1" applyFont="1">
      <alignment/>
      <protection/>
    </xf>
    <xf numFmtId="0" fontId="11" fillId="0" borderId="0" xfId="44" applyFont="1" applyBorder="1" applyProtection="1">
      <alignment/>
      <protection/>
    </xf>
    <xf numFmtId="0" fontId="12" fillId="0" borderId="0" xfId="44" applyFont="1" applyBorder="1" applyProtection="1">
      <alignment/>
      <protection/>
    </xf>
    <xf numFmtId="1" fontId="12" fillId="0" borderId="0" xfId="44" applyNumberFormat="1" applyFont="1" applyBorder="1" applyProtection="1">
      <alignment/>
      <protection/>
    </xf>
    <xf numFmtId="1" fontId="12" fillId="0" borderId="0" xfId="44" applyNumberFormat="1" applyFont="1" applyProtection="1">
      <alignment/>
      <protection locked="0"/>
    </xf>
    <xf numFmtId="49" fontId="12" fillId="0" borderId="0" xfId="44" applyNumberFormat="1" applyFont="1" applyProtection="1">
      <alignment/>
      <protection/>
    </xf>
    <xf numFmtId="1" fontId="12" fillId="0" borderId="0" xfId="44" applyNumberFormat="1" applyFont="1" applyProtection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vertical="top" wrapText="1"/>
      <protection/>
    </xf>
    <xf numFmtId="0" fontId="11" fillId="0" borderId="0" xfId="44" applyFont="1" applyAlignment="1">
      <alignment horizontal="center"/>
      <protection/>
    </xf>
    <xf numFmtId="0" fontId="12" fillId="0" borderId="0" xfId="44" applyFont="1" applyAlignment="1" applyProtection="1">
      <alignment/>
      <protection/>
    </xf>
    <xf numFmtId="0" fontId="12" fillId="0" borderId="0" xfId="44" applyFont="1" applyAlignment="1">
      <alignment/>
      <protection/>
    </xf>
    <xf numFmtId="0" fontId="12" fillId="0" borderId="0" xfId="44" applyFont="1" applyAlignment="1" applyProtection="1">
      <alignment/>
      <protection locked="0"/>
    </xf>
    <xf numFmtId="0" fontId="11" fillId="0" borderId="0" xfId="48" applyFont="1">
      <alignment/>
      <protection/>
    </xf>
    <xf numFmtId="0" fontId="11" fillId="0" borderId="0" xfId="48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8" applyFont="1" applyAlignment="1" applyProtection="1">
      <alignment wrapText="1"/>
      <protection locked="0"/>
    </xf>
    <xf numFmtId="49" fontId="12" fillId="0" borderId="0" xfId="48" applyNumberFormat="1" applyFont="1" applyAlignment="1" applyProtection="1">
      <alignment horizontal="center" wrapText="1"/>
      <protection locked="0"/>
    </xf>
    <xf numFmtId="0" fontId="12" fillId="0" borderId="0" xfId="48" applyFont="1" applyProtection="1">
      <alignment/>
      <protection locked="0"/>
    </xf>
    <xf numFmtId="0" fontId="12" fillId="0" borderId="0" xfId="48" applyFont="1" applyAlignment="1">
      <alignment wrapText="1"/>
      <protection/>
    </xf>
    <xf numFmtId="49" fontId="12" fillId="0" borderId="0" xfId="48" applyNumberFormat="1" applyFont="1" applyAlignment="1">
      <alignment horizontal="center" wrapText="1"/>
      <protection/>
    </xf>
    <xf numFmtId="0" fontId="10" fillId="0" borderId="0" xfId="45" applyFont="1" applyFill="1" applyAlignment="1" applyProtection="1">
      <alignment vertical="top"/>
      <protection/>
    </xf>
    <xf numFmtId="0" fontId="10" fillId="0" borderId="0" xfId="45" applyFont="1" applyFill="1" applyAlignment="1" applyProtection="1">
      <alignment horizontal="right" vertical="top" wrapText="1"/>
      <protection/>
    </xf>
    <xf numFmtId="0" fontId="12" fillId="0" borderId="0" xfId="46" applyFont="1" applyFill="1" applyAlignment="1" applyProtection="1">
      <alignment wrapText="1"/>
      <protection/>
    </xf>
    <xf numFmtId="0" fontId="12" fillId="0" borderId="0" xfId="47" applyFont="1" applyProtection="1">
      <alignment/>
      <protection/>
    </xf>
    <xf numFmtId="0" fontId="12" fillId="0" borderId="0" xfId="47" applyFont="1">
      <alignment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Alignment="1" applyProtection="1">
      <alignment horizontal="right"/>
      <protection/>
    </xf>
    <xf numFmtId="0" fontId="12" fillId="0" borderId="10" xfId="47" applyFont="1" applyBorder="1" applyProtection="1">
      <alignment/>
      <protection/>
    </xf>
    <xf numFmtId="49" fontId="12" fillId="0" borderId="10" xfId="47" applyNumberFormat="1" applyFont="1" applyBorder="1" applyAlignment="1" applyProtection="1">
      <alignment horizontal="center" wrapText="1"/>
      <protection/>
    </xf>
    <xf numFmtId="1" fontId="12" fillId="17" borderId="10" xfId="47" applyNumberFormat="1" applyFont="1" applyFill="1" applyBorder="1" applyProtection="1">
      <alignment/>
      <protection locked="0"/>
    </xf>
    <xf numFmtId="49" fontId="13" fillId="0" borderId="10" xfId="47" applyNumberFormat="1" applyFont="1" applyBorder="1" applyAlignment="1" applyProtection="1">
      <alignment horizontal="center" wrapText="1"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2" fillId="0" borderId="10" xfId="47" applyNumberFormat="1" applyFont="1" applyBorder="1" applyProtection="1">
      <alignment/>
      <protection/>
    </xf>
    <xf numFmtId="0" fontId="13" fillId="0" borderId="10" xfId="47" applyFont="1" applyBorder="1" applyAlignment="1" applyProtection="1">
      <alignment horizontal="center" wrapText="1"/>
      <protection/>
    </xf>
    <xf numFmtId="1" fontId="12" fillId="18" borderId="10" xfId="47" applyNumberFormat="1" applyFont="1" applyFill="1" applyBorder="1" applyProtection="1">
      <alignment/>
      <protection locked="0"/>
    </xf>
    <xf numFmtId="0" fontId="13" fillId="0" borderId="10" xfId="47" applyFont="1" applyBorder="1" applyAlignment="1" applyProtection="1">
      <alignment horizontal="left" vertical="center" wrapText="1"/>
      <protection/>
    </xf>
    <xf numFmtId="0" fontId="12" fillId="0" borderId="10" xfId="47" applyFont="1" applyBorder="1" applyAlignment="1" applyProtection="1">
      <alignment horizontal="centerContinuous" wrapText="1"/>
      <protection/>
    </xf>
    <xf numFmtId="49" fontId="11" fillId="0" borderId="10" xfId="47" applyNumberFormat="1" applyFont="1" applyBorder="1" applyAlignment="1" applyProtection="1">
      <alignment horizontal="centerContinuous" wrapText="1"/>
      <protection/>
    </xf>
    <xf numFmtId="3" fontId="12" fillId="0" borderId="10" xfId="47" applyNumberFormat="1" applyFont="1" applyFill="1" applyBorder="1" applyProtection="1">
      <alignment/>
      <protection/>
    </xf>
    <xf numFmtId="0" fontId="12" fillId="0" borderId="0" xfId="47" applyFont="1" applyBorder="1" applyAlignment="1" applyProtection="1">
      <alignment wrapText="1"/>
      <protection locked="0"/>
    </xf>
    <xf numFmtId="0" fontId="20" fillId="0" borderId="0" xfId="47" applyFont="1" applyBorder="1" applyAlignment="1">
      <alignment vertical="center" wrapText="1"/>
      <protection/>
    </xf>
    <xf numFmtId="0" fontId="20" fillId="0" borderId="0" xfId="47" applyFont="1" applyBorder="1" applyAlignment="1" applyProtection="1">
      <alignment vertical="center" wrapText="1"/>
      <protection locked="0"/>
    </xf>
    <xf numFmtId="1" fontId="12" fillId="0" borderId="0" xfId="47" applyNumberFormat="1" applyFont="1" applyProtection="1">
      <alignment/>
      <protection locked="0"/>
    </xf>
    <xf numFmtId="0" fontId="12" fillId="0" borderId="0" xfId="47" applyFont="1" applyBorder="1" applyAlignment="1">
      <alignment wrapText="1"/>
      <protection/>
    </xf>
    <xf numFmtId="1" fontId="12" fillId="0" borderId="0" xfId="47" applyNumberFormat="1" applyFont="1" applyBorder="1">
      <alignment/>
      <protection/>
    </xf>
    <xf numFmtId="1" fontId="12" fillId="0" borderId="0" xfId="47" applyNumberFormat="1" applyFont="1">
      <alignment/>
      <protection/>
    </xf>
    <xf numFmtId="0" fontId="12" fillId="0" borderId="0" xfId="47" applyFont="1" applyBorder="1">
      <alignment/>
      <protection/>
    </xf>
    <xf numFmtId="0" fontId="12" fillId="0" borderId="0" xfId="47" applyFont="1" applyAlignment="1">
      <alignment wrapText="1"/>
      <protection/>
    </xf>
    <xf numFmtId="0" fontId="10" fillId="0" borderId="0" xfId="45" applyFont="1" applyAlignment="1" applyProtection="1">
      <alignment horizontal="right" vertical="top" wrapText="1"/>
      <protection locked="0"/>
    </xf>
    <xf numFmtId="0" fontId="10" fillId="0" borderId="0" xfId="45" applyFont="1" applyAlignment="1" applyProtection="1">
      <alignment horizontal="right" vertical="top"/>
      <protection locked="0"/>
    </xf>
    <xf numFmtId="49" fontId="21" fillId="0" borderId="10" xfId="47" applyNumberFormat="1" applyFont="1" applyBorder="1" applyAlignment="1" applyProtection="1">
      <alignment horizontal="centerContinuous" wrapText="1"/>
      <protection/>
    </xf>
    <xf numFmtId="1" fontId="12" fillId="7" borderId="10" xfId="43" applyNumberFormat="1" applyFont="1" applyFill="1" applyBorder="1" applyAlignment="1" applyProtection="1">
      <alignment vertical="center" wrapText="1"/>
      <protection locked="0"/>
    </xf>
    <xf numFmtId="0" fontId="22" fillId="0" borderId="0" xfId="44" applyFont="1" applyProtection="1">
      <alignment/>
      <protection/>
    </xf>
    <xf numFmtId="0" fontId="22" fillId="0" borderId="0" xfId="44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 quotePrefix="1">
      <alignment horizontal="left" vertical="top"/>
      <protection locked="0"/>
    </xf>
    <xf numFmtId="0" fontId="11" fillId="0" borderId="0" xfId="43" applyFont="1" applyAlignment="1" applyProtection="1" quotePrefix="1">
      <alignment horizontal="left"/>
      <protection locked="0"/>
    </xf>
    <xf numFmtId="0" fontId="11" fillId="0" borderId="0" xfId="48" applyFont="1" applyBorder="1" applyAlignment="1" applyProtection="1" quotePrefix="1">
      <alignment horizontal="left" wrapText="1"/>
      <protection locked="0"/>
    </xf>
    <xf numFmtId="0" fontId="11" fillId="0" borderId="0" xfId="41" applyFont="1" applyAlignment="1" applyProtection="1" quotePrefix="1">
      <alignment horizontal="left" vertical="center" wrapText="1"/>
      <protection locked="0"/>
    </xf>
    <xf numFmtId="0" fontId="5" fillId="0" borderId="0" xfId="42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left" vertical="top"/>
      <protection locked="0"/>
    </xf>
    <xf numFmtId="173" fontId="11" fillId="0" borderId="0" xfId="43" applyNumberFormat="1" applyFont="1" applyBorder="1" applyAlignment="1" applyProtection="1">
      <alignment horizontal="left" vertical="justify" wrapText="1"/>
      <protection/>
    </xf>
    <xf numFmtId="0" fontId="11" fillId="0" borderId="13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2" fillId="0" borderId="0" xfId="43" applyFont="1" applyBorder="1" applyAlignment="1" applyProtection="1">
      <alignment horizontal="right" vertical="justify" wrapText="1"/>
      <protection/>
    </xf>
    <xf numFmtId="0" fontId="11" fillId="0" borderId="0" xfId="43" applyFont="1" applyAlignment="1" applyProtection="1">
      <alignment horizontal="left"/>
      <protection/>
    </xf>
    <xf numFmtId="0" fontId="8" fillId="0" borderId="0" xfId="45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5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7" applyNumberFormat="1" applyFont="1" applyBorder="1" applyAlignment="1" applyProtection="1">
      <alignment horizontal="left"/>
      <protection locked="0"/>
    </xf>
    <xf numFmtId="0" fontId="11" fillId="0" borderId="0" xfId="45" applyFont="1" applyBorder="1" applyAlignment="1" applyProtection="1">
      <alignment horizontal="left" vertical="top" wrapText="1"/>
      <protection/>
    </xf>
    <xf numFmtId="172" fontId="12" fillId="0" borderId="32" xfId="45" applyNumberFormat="1" applyFont="1" applyBorder="1" applyAlignment="1" applyProtection="1">
      <alignment horizontal="left" vertical="top" wrapText="1"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Border="1" applyAlignment="1" applyProtection="1">
      <alignment horizontal="left" wrapText="1"/>
      <protection/>
    </xf>
    <xf numFmtId="0" fontId="12" fillId="0" borderId="0" xfId="46" applyFont="1" applyFill="1" applyAlignment="1" applyProtection="1">
      <alignment horizontal="center" wrapText="1"/>
      <protection locked="0"/>
    </xf>
    <xf numFmtId="0" fontId="11" fillId="0" borderId="0" xfId="48" applyFont="1" applyAlignment="1">
      <alignment horizontal="center" wrapText="1"/>
      <protection/>
    </xf>
    <xf numFmtId="0" fontId="11" fillId="0" borderId="0" xfId="48" applyFont="1" applyBorder="1" applyAlignment="1" applyProtection="1">
      <alignment horizontal="left"/>
      <protection locked="0"/>
    </xf>
    <xf numFmtId="0" fontId="11" fillId="0" borderId="0" xfId="45" applyNumberFormat="1" applyFont="1" applyBorder="1" applyAlignment="1" applyProtection="1">
      <alignment horizontal="left" vertical="top" wrapText="1"/>
      <protection/>
    </xf>
    <xf numFmtId="0" fontId="11" fillId="0" borderId="0" xfId="48" applyFont="1" applyBorder="1" applyAlignment="1" applyProtection="1">
      <alignment horizontal="left" vertical="center" wrapText="1"/>
      <protection locked="0"/>
    </xf>
    <xf numFmtId="0" fontId="10" fillId="0" borderId="0" xfId="48" applyFont="1" applyAlignment="1" applyProtection="1">
      <alignment horizontal="left"/>
      <protection/>
    </xf>
    <xf numFmtId="0" fontId="10" fillId="0" borderId="0" xfId="48" applyFont="1" applyAlignment="1" applyProtection="1">
      <alignment horizontal="right"/>
      <protection/>
    </xf>
    <xf numFmtId="173" fontId="11" fillId="0" borderId="32" xfId="45" applyNumberFormat="1" applyFont="1" applyBorder="1" applyAlignment="1" applyProtection="1">
      <alignment horizontal="left" vertical="top" wrapText="1"/>
      <protection/>
    </xf>
    <xf numFmtId="0" fontId="11" fillId="0" borderId="18" xfId="43" applyFont="1" applyBorder="1" applyAlignment="1" applyProtection="1">
      <alignment horizontal="center" vertical="center" wrapText="1"/>
      <protection/>
    </xf>
    <xf numFmtId="0" fontId="11" fillId="0" borderId="24" xfId="43" applyFont="1" applyBorder="1" applyAlignment="1" applyProtection="1">
      <alignment horizontal="center" vertical="center" wrapText="1"/>
      <protection/>
    </xf>
    <xf numFmtId="0" fontId="11" fillId="0" borderId="23" xfId="43" applyFont="1" applyBorder="1" applyAlignment="1" applyProtection="1">
      <alignment horizontal="center" vertical="center" wrapText="1"/>
      <protection/>
    </xf>
    <xf numFmtId="0" fontId="11" fillId="0" borderId="25" xfId="43" applyFont="1" applyBorder="1" applyAlignment="1" applyProtection="1">
      <alignment horizontal="center" vertical="center" wrapText="1"/>
      <protection/>
    </xf>
    <xf numFmtId="49" fontId="11" fillId="0" borderId="13" xfId="43" applyNumberFormat="1" applyFont="1" applyBorder="1" applyAlignment="1" applyProtection="1">
      <alignment horizontal="center" vertical="center" wrapText="1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5" fillId="0" borderId="0" xfId="43" applyFont="1" applyAlignment="1" applyProtection="1">
      <alignment horizontal="left"/>
      <protection/>
    </xf>
    <xf numFmtId="0" fontId="12" fillId="0" borderId="0" xfId="43" applyFont="1" applyAlignment="1" applyProtection="1">
      <alignment horizontal="left"/>
      <protection/>
    </xf>
    <xf numFmtId="0" fontId="12" fillId="0" borderId="0" xfId="43" applyFont="1" applyAlignment="1" applyProtection="1">
      <alignment horizontal="center"/>
      <protection locked="0"/>
    </xf>
    <xf numFmtId="0" fontId="11" fillId="0" borderId="0" xfId="43" applyFont="1" applyAlignment="1" applyProtection="1">
      <alignment horizontal="left"/>
      <protection locked="0"/>
    </xf>
    <xf numFmtId="0" fontId="12" fillId="0" borderId="0" xfId="43" applyFont="1" applyAlignment="1" applyProtection="1">
      <alignment horizontal="left"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Border="1" applyAlignment="1" applyProtection="1">
      <alignment horizontal="left" vertical="center" wrapText="1"/>
      <protection locked="0"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center" vertical="center" wrapText="1"/>
      <protection/>
    </xf>
    <xf numFmtId="173" fontId="11" fillId="0" borderId="0" xfId="43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0" fontId="11" fillId="0" borderId="0" xfId="40" applyFont="1" applyBorder="1" applyAlignment="1" applyProtection="1" quotePrefix="1">
      <alignment horizontal="left" vertical="center" wrapText="1"/>
      <protection locked="0"/>
    </xf>
    <xf numFmtId="1" fontId="11" fillId="0" borderId="0" xfId="43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43" applyNumberFormat="1" applyFont="1" applyAlignment="1" applyProtection="1">
      <alignment horizontal="left" vertical="justify"/>
      <protection/>
    </xf>
    <xf numFmtId="173" fontId="11" fillId="0" borderId="0" xfId="43" applyNumberFormat="1" applyFont="1" applyBorder="1" applyAlignment="1" applyProtection="1">
      <alignment horizontal="left" vertical="justify"/>
      <protection/>
    </xf>
    <xf numFmtId="1" fontId="11" fillId="0" borderId="0" xfId="41" applyNumberFormat="1" applyFont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" vertical="center" wrapText="1"/>
      <protection locked="0"/>
    </xf>
    <xf numFmtId="0" fontId="10" fillId="0" borderId="0" xfId="45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43" applyFont="1" applyAlignment="1" applyProtection="1">
      <alignment horizontal="right"/>
      <protection/>
    </xf>
    <xf numFmtId="0" fontId="5" fillId="0" borderId="0" xfId="42" applyNumberFormat="1" applyFont="1" applyAlignment="1" applyProtection="1">
      <alignment horizontal="left" vertical="center" wrapText="1"/>
      <protection locked="0"/>
    </xf>
    <xf numFmtId="173" fontId="5" fillId="0" borderId="0" xfId="43" applyNumberFormat="1" applyFont="1" applyAlignment="1" applyProtection="1">
      <alignment horizontal="left" vertical="justify"/>
      <protection locked="0"/>
    </xf>
    <xf numFmtId="0" fontId="5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82">
      <selection activeCell="A98" sqref="A98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375" style="174" customWidth="1"/>
    <col min="7" max="7" width="12.625" style="169" customWidth="1"/>
    <col min="8" max="8" width="18.625" style="175" customWidth="1"/>
    <col min="9" max="9" width="3.37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59" t="s">
        <v>865</v>
      </c>
      <c r="F3" s="217" t="s">
        <v>2</v>
      </c>
      <c r="G3" s="172"/>
      <c r="H3" s="458">
        <v>814191256</v>
      </c>
    </row>
    <row r="4" spans="1:8" ht="15">
      <c r="A4" s="584" t="s">
        <v>3</v>
      </c>
      <c r="B4" s="590"/>
      <c r="C4" s="590"/>
      <c r="D4" s="590"/>
      <c r="E4" s="501" t="s">
        <v>866</v>
      </c>
      <c r="F4" s="586" t="s">
        <v>4</v>
      </c>
      <c r="G4" s="587"/>
      <c r="H4" s="458">
        <v>380</v>
      </c>
    </row>
    <row r="5" spans="1:8" ht="15">
      <c r="A5" s="584" t="s">
        <v>5</v>
      </c>
      <c r="B5" s="585"/>
      <c r="C5" s="585"/>
      <c r="D5" s="585"/>
      <c r="E5" s="502">
        <v>42369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5">
      <c r="A12" s="235" t="s">
        <v>24</v>
      </c>
      <c r="B12" s="241" t="s">
        <v>25</v>
      </c>
      <c r="C12" s="151">
        <v>681</v>
      </c>
      <c r="D12" s="151">
        <v>827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5">
      <c r="A13" s="235" t="s">
        <v>28</v>
      </c>
      <c r="B13" s="241" t="s">
        <v>29</v>
      </c>
      <c r="C13" s="151">
        <v>68</v>
      </c>
      <c r="D13" s="151">
        <v>85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322</v>
      </c>
      <c r="D14" s="151">
        <v>352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23</v>
      </c>
      <c r="D15" s="151">
        <v>37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35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1376</v>
      </c>
      <c r="D19" s="155">
        <f>SUM(D11:D18)</f>
        <v>1619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858</v>
      </c>
      <c r="H20" s="158">
        <v>858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131</v>
      </c>
      <c r="D24" s="151">
        <v>164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1076</v>
      </c>
      <c r="H25" s="154">
        <f>H19+H20+H21</f>
        <v>1076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131</v>
      </c>
      <c r="D27" s="155">
        <f>SUM(D23:D26)</f>
        <v>164</v>
      </c>
      <c r="E27" s="253" t="s">
        <v>83</v>
      </c>
      <c r="F27" s="242" t="s">
        <v>84</v>
      </c>
      <c r="G27" s="154">
        <f>SUM(G28:G30)</f>
        <v>-5960</v>
      </c>
      <c r="H27" s="154">
        <f>SUM(H28:H30)</f>
        <v>-5986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109</v>
      </c>
      <c r="H28" s="152">
        <v>83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-6069</v>
      </c>
      <c r="H29" s="316">
        <v>-6069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669</v>
      </c>
      <c r="H31" s="152">
        <v>26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-5291</v>
      </c>
      <c r="H33" s="154">
        <f>H27+H31+H32</f>
        <v>-5960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-1811</v>
      </c>
      <c r="H36" s="154">
        <f>H25+H17+H33</f>
        <v>-2480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9058</v>
      </c>
      <c r="H47" s="152">
        <v>9428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9058</v>
      </c>
      <c r="H49" s="154">
        <f>SUM(H43:H48)</f>
        <v>9428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294</v>
      </c>
      <c r="D54" s="151">
        <v>334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5227</v>
      </c>
      <c r="D55" s="155">
        <f>D19+D20+D21+D27+D32+D45+D51+D53+D54</f>
        <v>5543</v>
      </c>
      <c r="E55" s="237" t="s">
        <v>172</v>
      </c>
      <c r="F55" s="261" t="s">
        <v>173</v>
      </c>
      <c r="G55" s="154">
        <f>G49+G51+G52+G53+G54</f>
        <v>9058</v>
      </c>
      <c r="H55" s="154">
        <f>H49+H51+H52+H53+H54</f>
        <v>9428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564</v>
      </c>
      <c r="D58" s="151">
        <v>700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128</v>
      </c>
      <c r="D59" s="151">
        <v>88</v>
      </c>
      <c r="E59" s="251" t="s">
        <v>181</v>
      </c>
      <c r="F59" s="242" t="s">
        <v>182</v>
      </c>
      <c r="G59" s="152">
        <v>734</v>
      </c>
      <c r="H59" s="152">
        <v>707</v>
      </c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>
        <v>38</v>
      </c>
    </row>
    <row r="61" spans="1:18" ht="15">
      <c r="A61" s="235" t="s">
        <v>187</v>
      </c>
      <c r="B61" s="244" t="s">
        <v>188</v>
      </c>
      <c r="C61" s="151">
        <v>629</v>
      </c>
      <c r="D61" s="151">
        <v>556</v>
      </c>
      <c r="E61" s="243" t="s">
        <v>189</v>
      </c>
      <c r="F61" s="272" t="s">
        <v>190</v>
      </c>
      <c r="G61" s="154">
        <f>SUM(G62:G68)</f>
        <v>2825</v>
      </c>
      <c r="H61" s="154">
        <f>SUM(H62:H68)</f>
        <v>2920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91</v>
      </c>
      <c r="H62" s="152">
        <v>46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1321</v>
      </c>
      <c r="D64" s="155">
        <f>SUM(D58:D63)</f>
        <v>1344</v>
      </c>
      <c r="E64" s="237" t="s">
        <v>200</v>
      </c>
      <c r="F64" s="242" t="s">
        <v>201</v>
      </c>
      <c r="G64" s="152">
        <v>2433</v>
      </c>
      <c r="H64" s="152">
        <v>2605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113</v>
      </c>
      <c r="H66" s="152">
        <v>91</v>
      </c>
    </row>
    <row r="67" spans="1:8" ht="15">
      <c r="A67" s="235" t="s">
        <v>207</v>
      </c>
      <c r="B67" s="241" t="s">
        <v>208</v>
      </c>
      <c r="C67" s="151">
        <v>369</v>
      </c>
      <c r="D67" s="151">
        <v>286</v>
      </c>
      <c r="E67" s="237" t="s">
        <v>209</v>
      </c>
      <c r="F67" s="242" t="s">
        <v>210</v>
      </c>
      <c r="G67" s="152">
        <v>69</v>
      </c>
      <c r="H67" s="152">
        <v>57</v>
      </c>
    </row>
    <row r="68" spans="1:8" ht="15">
      <c r="A68" s="235" t="s">
        <v>211</v>
      </c>
      <c r="B68" s="241" t="s">
        <v>212</v>
      </c>
      <c r="C68" s="151">
        <v>609</v>
      </c>
      <c r="D68" s="151">
        <v>433</v>
      </c>
      <c r="E68" s="237" t="s">
        <v>213</v>
      </c>
      <c r="F68" s="242" t="s">
        <v>214</v>
      </c>
      <c r="G68" s="152">
        <v>119</v>
      </c>
      <c r="H68" s="152">
        <v>121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66</v>
      </c>
      <c r="H69" s="152">
        <v>167</v>
      </c>
    </row>
    <row r="70" spans="1:8" ht="15">
      <c r="A70" s="235" t="s">
        <v>218</v>
      </c>
      <c r="B70" s="241" t="s">
        <v>219</v>
      </c>
      <c r="C70" s="151">
        <v>1866</v>
      </c>
      <c r="D70" s="151">
        <v>1865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3625</v>
      </c>
      <c r="H71" s="161">
        <f>H59+H60+H61+H69+H70</f>
        <v>3832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45</v>
      </c>
      <c r="D72" s="151">
        <v>37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1184</v>
      </c>
      <c r="D74" s="151">
        <v>1049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4073</v>
      </c>
      <c r="D75" s="155">
        <f>SUM(D67:D74)</f>
        <v>3670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3625</v>
      </c>
      <c r="H79" s="162">
        <f>H71+H74+H75+H76</f>
        <v>3832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245</v>
      </c>
      <c r="D87" s="151">
        <v>200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</v>
      </c>
      <c r="D88" s="151">
        <v>23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251</v>
      </c>
      <c r="D91" s="155">
        <f>SUM(D87:D90)</f>
        <v>223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5645</v>
      </c>
      <c r="D93" s="155">
        <f>D64+D75+D84+D91+D92</f>
        <v>5237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10872</v>
      </c>
      <c r="D94" s="164">
        <f>D93+D55</f>
        <v>10780</v>
      </c>
      <c r="E94" s="448" t="s">
        <v>270</v>
      </c>
      <c r="F94" s="289" t="s">
        <v>271</v>
      </c>
      <c r="G94" s="165">
        <f>G36+G39+G55+G79</f>
        <v>10872</v>
      </c>
      <c r="H94" s="165">
        <f>H36+H39+H55+H79</f>
        <v>10780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 t="s">
        <v>877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8" t="s">
        <v>857</v>
      </c>
      <c r="D100" s="589"/>
      <c r="E100" s="589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80" zoomScaleNormal="80" zoomScalePageLayoutView="0" workbookViewId="0" topLeftCell="A31">
      <selection activeCell="B48" sqref="B48"/>
    </sheetView>
  </sheetViews>
  <sheetFormatPr defaultColWidth="9.37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3" t="str">
        <f>'справка №1-БАЛАНС'!E3</f>
        <v> "БАЛКАНКАР-ЗАРЯ" АД </v>
      </c>
      <c r="C2" s="593"/>
      <c r="D2" s="593"/>
      <c r="E2" s="593"/>
      <c r="F2" s="595" t="s">
        <v>2</v>
      </c>
      <c r="G2" s="595"/>
      <c r="H2" s="523">
        <f>'справка №1-БАЛАНС'!H3</f>
        <v>814191256</v>
      </c>
    </row>
    <row r="3" spans="1:8" ht="15">
      <c r="A3" s="464" t="s">
        <v>275</v>
      </c>
      <c r="B3" s="593" t="str">
        <f>'справка №1-БАЛАНС'!E4</f>
        <v>НЕКОНСОЛИДИРАН</v>
      </c>
      <c r="C3" s="593"/>
      <c r="D3" s="593"/>
      <c r="E3" s="593"/>
      <c r="F3" s="543" t="s">
        <v>4</v>
      </c>
      <c r="G3" s="524"/>
      <c r="H3" s="524">
        <f>'справка №1-БАЛАНС'!H4</f>
        <v>380</v>
      </c>
    </row>
    <row r="4" spans="1:8" ht="17.25" customHeight="1">
      <c r="A4" s="464" t="s">
        <v>5</v>
      </c>
      <c r="B4" s="594">
        <f>'справка №1-БАЛАНС'!E5</f>
        <v>42369</v>
      </c>
      <c r="C4" s="594"/>
      <c r="D4" s="594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>
        <v>3456</v>
      </c>
      <c r="D9" s="46">
        <v>2989</v>
      </c>
      <c r="E9" s="298" t="s">
        <v>285</v>
      </c>
      <c r="F9" s="546" t="s">
        <v>286</v>
      </c>
      <c r="G9" s="547">
        <v>7026</v>
      </c>
      <c r="H9" s="547">
        <v>5984</v>
      </c>
    </row>
    <row r="10" spans="1:8" ht="12">
      <c r="A10" s="298" t="s">
        <v>287</v>
      </c>
      <c r="B10" s="299" t="s">
        <v>288</v>
      </c>
      <c r="C10" s="46">
        <v>552</v>
      </c>
      <c r="D10" s="46">
        <v>578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>
        <v>276</v>
      </c>
      <c r="D11" s="46">
        <v>278</v>
      </c>
      <c r="E11" s="300" t="s">
        <v>293</v>
      </c>
      <c r="F11" s="546" t="s">
        <v>294</v>
      </c>
      <c r="G11" s="547">
        <v>158</v>
      </c>
      <c r="H11" s="547">
        <v>70</v>
      </c>
    </row>
    <row r="12" spans="1:8" ht="12">
      <c r="A12" s="298" t="s">
        <v>295</v>
      </c>
      <c r="B12" s="299" t="s">
        <v>296</v>
      </c>
      <c r="C12" s="46">
        <v>1473</v>
      </c>
      <c r="D12" s="46">
        <v>1349</v>
      </c>
      <c r="E12" s="300" t="s">
        <v>78</v>
      </c>
      <c r="F12" s="546" t="s">
        <v>297</v>
      </c>
      <c r="G12" s="547">
        <v>178</v>
      </c>
      <c r="H12" s="547">
        <v>280</v>
      </c>
    </row>
    <row r="13" spans="1:18" ht="12">
      <c r="A13" s="298" t="s">
        <v>298</v>
      </c>
      <c r="B13" s="299" t="s">
        <v>299</v>
      </c>
      <c r="C13" s="46">
        <v>240</v>
      </c>
      <c r="D13" s="46">
        <v>225</v>
      </c>
      <c r="E13" s="301" t="s">
        <v>51</v>
      </c>
      <c r="F13" s="548" t="s">
        <v>300</v>
      </c>
      <c r="G13" s="545">
        <f>SUM(G9:G12)</f>
        <v>7362</v>
      </c>
      <c r="H13" s="545">
        <f>SUM(H9:H12)</f>
        <v>6334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>
        <v>2</v>
      </c>
      <c r="D14" s="46">
        <v>2</v>
      </c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>
        <v>-112</v>
      </c>
      <c r="D15" s="47">
        <v>35</v>
      </c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65</v>
      </c>
      <c r="D16" s="47">
        <v>79</v>
      </c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>
        <v>8</v>
      </c>
      <c r="D17" s="48">
        <v>21</v>
      </c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5952</v>
      </c>
      <c r="D19" s="49">
        <f>SUM(D9:D15)+D16</f>
        <v>5535</v>
      </c>
      <c r="E19" s="304" t="s">
        <v>317</v>
      </c>
      <c r="F19" s="549" t="s">
        <v>318</v>
      </c>
      <c r="G19" s="547">
        <v>25</v>
      </c>
      <c r="H19" s="547">
        <v>20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>
        <v>693</v>
      </c>
      <c r="D22" s="46">
        <v>768</v>
      </c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>
        <v>17</v>
      </c>
      <c r="D24" s="46">
        <v>20</v>
      </c>
      <c r="E24" s="301" t="s">
        <v>103</v>
      </c>
      <c r="F24" s="551" t="s">
        <v>334</v>
      </c>
      <c r="G24" s="545">
        <f>SUM(G19:G23)</f>
        <v>25</v>
      </c>
      <c r="H24" s="545">
        <f>SUM(H19:H23)</f>
        <v>20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16</v>
      </c>
      <c r="D25" s="46">
        <v>21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726</v>
      </c>
      <c r="D26" s="49">
        <f>SUM(D22:D25)</f>
        <v>809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6678</v>
      </c>
      <c r="D28" s="50">
        <f>D26+D19</f>
        <v>6344</v>
      </c>
      <c r="E28" s="127" t="s">
        <v>339</v>
      </c>
      <c r="F28" s="551" t="s">
        <v>340</v>
      </c>
      <c r="G28" s="545">
        <f>G13+G15+G24</f>
        <v>7387</v>
      </c>
      <c r="H28" s="545">
        <f>H13+H15+H24</f>
        <v>6354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709</v>
      </c>
      <c r="D30" s="50">
        <f>IF((H28-D28)&gt;0,H28-D28,0)</f>
        <v>10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C28+C31+C32</f>
        <v>6678</v>
      </c>
      <c r="D33" s="49">
        <f>D28+D31+D32</f>
        <v>6344</v>
      </c>
      <c r="E33" s="127" t="s">
        <v>353</v>
      </c>
      <c r="F33" s="551" t="s">
        <v>354</v>
      </c>
      <c r="G33" s="53">
        <f>G32+G31+G28</f>
        <v>7387</v>
      </c>
      <c r="H33" s="53">
        <f>H32+H31+H28</f>
        <v>6354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709</v>
      </c>
      <c r="D34" s="50">
        <f>IF((H33-D33)&gt;0,H33-D33,0)</f>
        <v>10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40</v>
      </c>
      <c r="D35" s="49">
        <f>D36+D37+D38</f>
        <v>-16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>
        <v>40</v>
      </c>
      <c r="D37" s="430">
        <v>-16</v>
      </c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669</v>
      </c>
      <c r="D39" s="457">
        <f>+IF((H33-D33-D35)&gt;0,H33-D33-D35,0)</f>
        <v>26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669</v>
      </c>
      <c r="D41" s="52">
        <f>IF(H39=0,IF(D39-D40&gt;0,D39-D40+H40,0),IF(H39-H40&lt;0,H40-H39+D39,0))</f>
        <v>26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7387</v>
      </c>
      <c r="D42" s="53">
        <f>D33+D35+D39</f>
        <v>6354</v>
      </c>
      <c r="E42" s="128" t="s">
        <v>380</v>
      </c>
      <c r="F42" s="129" t="s">
        <v>381</v>
      </c>
      <c r="G42" s="53">
        <f>G39+G33</f>
        <v>7387</v>
      </c>
      <c r="H42" s="53">
        <f>H39+H33</f>
        <v>6354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96" t="s">
        <v>863</v>
      </c>
      <c r="B45" s="596"/>
      <c r="C45" s="596"/>
      <c r="D45" s="596"/>
      <c r="E45" s="596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42419</v>
      </c>
      <c r="C48" s="427" t="s">
        <v>382</v>
      </c>
      <c r="D48" s="591"/>
      <c r="E48" s="591"/>
      <c r="F48" s="591"/>
      <c r="G48" s="591"/>
      <c r="H48" s="59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 t="s">
        <v>867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92"/>
      <c r="E50" s="592"/>
      <c r="F50" s="592"/>
      <c r="G50" s="592"/>
      <c r="H50" s="592"/>
    </row>
    <row r="51" spans="1:8" ht="12">
      <c r="A51" s="561"/>
      <c r="B51" s="557"/>
      <c r="C51" s="425"/>
      <c r="D51" s="425" t="s">
        <v>870</v>
      </c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22">
      <selection activeCell="A49" sqref="A4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4" ht="15">
      <c r="A5" s="467" t="s">
        <v>275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380</v>
      </c>
    </row>
    <row r="6" spans="1:6" ht="12" customHeight="1">
      <c r="A6" s="468" t="s">
        <v>5</v>
      </c>
      <c r="B6" s="503">
        <f>'справка №1-БАЛАНС'!E5</f>
        <v>42369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6543</v>
      </c>
      <c r="D10" s="54">
        <v>6264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-3924</v>
      </c>
      <c r="D11" s="54">
        <v>-4019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-1180</v>
      </c>
      <c r="D13" s="54">
        <v>-1134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8</v>
      </c>
      <c r="D14" s="54">
        <v>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-40</v>
      </c>
      <c r="D17" s="54">
        <v>-57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-17</v>
      </c>
      <c r="D18" s="54">
        <v>-18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-118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1272</v>
      </c>
      <c r="D20" s="55">
        <f>SUM(D10:D19)</f>
        <v>1045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-59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-151</v>
      </c>
      <c r="D24" s="54">
        <v>-130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89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-62</v>
      </c>
      <c r="D32" s="55">
        <f>SUM(D22:D31)</f>
        <v>-189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4977</v>
      </c>
      <c r="D36" s="54">
        <v>4156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-5354</v>
      </c>
      <c r="D37" s="54">
        <v>-4203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-789</v>
      </c>
      <c r="D39" s="54">
        <v>-1153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-16</v>
      </c>
      <c r="D41" s="54">
        <v>-11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-1182</v>
      </c>
      <c r="D42" s="55">
        <f>SUM(D34:D41)</f>
        <v>-1211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28</v>
      </c>
      <c r="D43" s="55">
        <f>D42+D32+D20</f>
        <v>-355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223</v>
      </c>
      <c r="D44" s="132">
        <v>578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251</v>
      </c>
      <c r="D45" s="55">
        <f>D44+D43</f>
        <v>223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251</v>
      </c>
      <c r="D46" s="56">
        <v>223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8" t="s">
        <v>877</v>
      </c>
      <c r="B49" s="435"/>
      <c r="C49" s="319"/>
      <c r="D49" s="436"/>
      <c r="E49" s="343"/>
      <c r="G49" s="133"/>
      <c r="H49" s="133"/>
    </row>
    <row r="50" spans="1:8" ht="12">
      <c r="A50" s="318" t="s">
        <v>876</v>
      </c>
      <c r="B50" s="435" t="s">
        <v>382</v>
      </c>
      <c r="C50" s="597"/>
      <c r="D50" s="597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7"/>
      <c r="D52" s="597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22">
      <selection activeCell="A38" sqref="A38"/>
    </sheetView>
  </sheetViews>
  <sheetFormatPr defaultColWidth="9.375" defaultRowHeight="12.75"/>
  <cols>
    <col min="1" max="1" width="48.37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375" style="2" customWidth="1"/>
    <col min="7" max="7" width="9.625" style="2" customWidth="1"/>
    <col min="8" max="8" width="7.37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0" t="str">
        <f>'справка №1-БАЛАНС'!E3</f>
        <v> "БАЛКАНКАР-ЗАРЯ" АД </v>
      </c>
      <c r="C3" s="600"/>
      <c r="D3" s="600"/>
      <c r="E3" s="600"/>
      <c r="F3" s="600"/>
      <c r="G3" s="600"/>
      <c r="H3" s="600"/>
      <c r="I3" s="600"/>
      <c r="J3" s="473"/>
      <c r="K3" s="602" t="s">
        <v>2</v>
      </c>
      <c r="L3" s="602"/>
      <c r="M3" s="475">
        <f>'справка №1-БАЛАНС'!H3</f>
        <v>814191256</v>
      </c>
      <c r="N3" s="2"/>
    </row>
    <row r="4" spans="1:15" s="529" customFormat="1" ht="13.5" customHeight="1">
      <c r="A4" s="464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5">
        <f>'справка №1-БАЛАНС'!H4</f>
        <v>380</v>
      </c>
      <c r="N4" s="3"/>
      <c r="O4" s="3"/>
    </row>
    <row r="5" spans="1:14" s="529" customFormat="1" ht="12.75" customHeight="1">
      <c r="A5" s="464" t="s">
        <v>5</v>
      </c>
      <c r="B5" s="604">
        <f>'справка №1-БАЛАНС'!E5</f>
        <v>42369</v>
      </c>
      <c r="C5" s="604"/>
      <c r="D5" s="604"/>
      <c r="E5" s="60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858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109</v>
      </c>
      <c r="J11" s="58">
        <f>'справка №1-БАЛАНС'!H29+'справка №1-БАЛАНС'!H32</f>
        <v>-6069</v>
      </c>
      <c r="K11" s="60"/>
      <c r="L11" s="344">
        <f>SUM(C11:K11)</f>
        <v>-2480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2404</v>
      </c>
      <c r="D15" s="61">
        <f aca="true" t="shared" si="2" ref="D15:M15">D11+D12</f>
        <v>0</v>
      </c>
      <c r="E15" s="61">
        <f t="shared" si="2"/>
        <v>858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109</v>
      </c>
      <c r="J15" s="61">
        <f t="shared" si="2"/>
        <v>-6069</v>
      </c>
      <c r="K15" s="61">
        <f t="shared" si="2"/>
        <v>0</v>
      </c>
      <c r="L15" s="344">
        <f t="shared" si="1"/>
        <v>-2480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669</v>
      </c>
      <c r="J16" s="345">
        <f>+'справка №1-БАЛАНС'!G32</f>
        <v>0</v>
      </c>
      <c r="K16" s="60"/>
      <c r="L16" s="344">
        <f t="shared" si="1"/>
        <v>669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aca="true" t="shared" si="6" ref="D29:M29">D17+D20+D21+D24+D28+D27+D15+D16</f>
        <v>0</v>
      </c>
      <c r="E29" s="59">
        <f t="shared" si="6"/>
        <v>858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778</v>
      </c>
      <c r="J29" s="59">
        <f t="shared" si="6"/>
        <v>-6069</v>
      </c>
      <c r="K29" s="59">
        <f t="shared" si="6"/>
        <v>0</v>
      </c>
      <c r="L29" s="344">
        <f t="shared" si="1"/>
        <v>-1811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2404</v>
      </c>
      <c r="D32" s="59">
        <f t="shared" si="7"/>
        <v>0</v>
      </c>
      <c r="E32" s="59">
        <f t="shared" si="7"/>
        <v>858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778</v>
      </c>
      <c r="J32" s="59">
        <f t="shared" si="7"/>
        <v>-6069</v>
      </c>
      <c r="K32" s="59">
        <f t="shared" si="7"/>
        <v>0</v>
      </c>
      <c r="L32" s="344">
        <f t="shared" si="1"/>
        <v>-1811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864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 t="s">
        <v>878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859</v>
      </c>
      <c r="K38" s="15"/>
      <c r="L38" s="599"/>
      <c r="M38" s="59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B13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375" style="22" customWidth="1"/>
    <col min="12" max="12" width="10.625" style="22" customWidth="1"/>
    <col min="13" max="13" width="9.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384</v>
      </c>
      <c r="B2" s="612"/>
      <c r="C2" s="583" t="str">
        <f>'справка №1-БАЛАНС'!E3</f>
        <v> "БАЛКАНКАР-ЗАРЯ" АД </v>
      </c>
      <c r="D2" s="583"/>
      <c r="E2" s="583"/>
      <c r="F2" s="583"/>
      <c r="G2" s="583"/>
      <c r="H2" s="583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18" ht="15">
      <c r="A3" s="611" t="s">
        <v>5</v>
      </c>
      <c r="B3" s="612"/>
      <c r="C3" s="579">
        <f>'справка №1-БАЛАНС'!E5</f>
        <v>42369</v>
      </c>
      <c r="D3" s="579"/>
      <c r="E3" s="579"/>
      <c r="F3" s="482"/>
      <c r="G3" s="482"/>
      <c r="H3" s="482"/>
      <c r="I3" s="482"/>
      <c r="J3" s="482"/>
      <c r="K3" s="482"/>
      <c r="L3" s="482"/>
      <c r="M3" s="582" t="s">
        <v>4</v>
      </c>
      <c r="N3" s="582"/>
      <c r="O3" s="479">
        <f>'справка №1-БАЛАНС'!H4</f>
        <v>380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8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80" t="s">
        <v>530</v>
      </c>
      <c r="R5" s="580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8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81"/>
      <c r="R6" s="58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3657</v>
      </c>
      <c r="E10" s="189"/>
      <c r="F10" s="189"/>
      <c r="G10" s="74">
        <f aca="true" t="shared" si="2" ref="G10:G39">D10+E10-F10</f>
        <v>3657</v>
      </c>
      <c r="H10" s="65"/>
      <c r="I10" s="65"/>
      <c r="J10" s="74">
        <f aca="true" t="shared" si="3" ref="J10:J39">G10+H10-I10</f>
        <v>3657</v>
      </c>
      <c r="K10" s="65">
        <v>2830</v>
      </c>
      <c r="L10" s="65">
        <v>146</v>
      </c>
      <c r="M10" s="65"/>
      <c r="N10" s="74">
        <f aca="true" t="shared" si="4" ref="N10:N39">K10+L10-M10</f>
        <v>2976</v>
      </c>
      <c r="O10" s="65"/>
      <c r="P10" s="65"/>
      <c r="Q10" s="74">
        <f t="shared" si="0"/>
        <v>2976</v>
      </c>
      <c r="R10" s="74">
        <f t="shared" si="1"/>
        <v>681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2448</v>
      </c>
      <c r="E11" s="189">
        <v>35</v>
      </c>
      <c r="F11" s="189"/>
      <c r="G11" s="74">
        <f t="shared" si="2"/>
        <v>2483</v>
      </c>
      <c r="H11" s="65"/>
      <c r="I11" s="65"/>
      <c r="J11" s="74">
        <f t="shared" si="3"/>
        <v>2483</v>
      </c>
      <c r="K11" s="65">
        <v>2363</v>
      </c>
      <c r="L11" s="65">
        <v>52</v>
      </c>
      <c r="M11" s="65"/>
      <c r="N11" s="74">
        <f t="shared" si="4"/>
        <v>2415</v>
      </c>
      <c r="O11" s="65"/>
      <c r="P11" s="65"/>
      <c r="Q11" s="74">
        <f t="shared" si="0"/>
        <v>2415</v>
      </c>
      <c r="R11" s="74">
        <f t="shared" si="1"/>
        <v>68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741</v>
      </c>
      <c r="E12" s="189"/>
      <c r="F12" s="189"/>
      <c r="G12" s="74">
        <f t="shared" si="2"/>
        <v>741</v>
      </c>
      <c r="H12" s="65"/>
      <c r="I12" s="65"/>
      <c r="J12" s="74">
        <f t="shared" si="3"/>
        <v>741</v>
      </c>
      <c r="K12" s="65">
        <v>389</v>
      </c>
      <c r="L12" s="65">
        <v>30</v>
      </c>
      <c r="M12" s="65"/>
      <c r="N12" s="74">
        <f t="shared" si="4"/>
        <v>419</v>
      </c>
      <c r="O12" s="65"/>
      <c r="P12" s="65"/>
      <c r="Q12" s="74">
        <f t="shared" si="0"/>
        <v>419</v>
      </c>
      <c r="R12" s="74">
        <f t="shared" si="1"/>
        <v>322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229</v>
      </c>
      <c r="E13" s="189"/>
      <c r="F13" s="189">
        <v>53</v>
      </c>
      <c r="G13" s="74">
        <f t="shared" si="2"/>
        <v>176</v>
      </c>
      <c r="H13" s="65"/>
      <c r="I13" s="65"/>
      <c r="J13" s="74">
        <f t="shared" si="3"/>
        <v>176</v>
      </c>
      <c r="K13" s="65">
        <v>192</v>
      </c>
      <c r="L13" s="65">
        <v>14</v>
      </c>
      <c r="M13" s="65">
        <v>53</v>
      </c>
      <c r="N13" s="74">
        <f t="shared" si="4"/>
        <v>153</v>
      </c>
      <c r="O13" s="65"/>
      <c r="P13" s="65"/>
      <c r="Q13" s="74">
        <f t="shared" si="0"/>
        <v>153</v>
      </c>
      <c r="R13" s="74">
        <f t="shared" si="1"/>
        <v>23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38</v>
      </c>
      <c r="E14" s="189"/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33</v>
      </c>
      <c r="L14" s="65">
        <v>1</v>
      </c>
      <c r="M14" s="65"/>
      <c r="N14" s="74">
        <f t="shared" si="4"/>
        <v>34</v>
      </c>
      <c r="O14" s="65"/>
      <c r="P14" s="65"/>
      <c r="Q14" s="74">
        <f t="shared" si="0"/>
        <v>34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35</v>
      </c>
      <c r="E15" s="454"/>
      <c r="F15" s="454">
        <v>35</v>
      </c>
      <c r="G15" s="74">
        <f t="shared" si="2"/>
        <v>0</v>
      </c>
      <c r="H15" s="455"/>
      <c r="I15" s="455"/>
      <c r="J15" s="74">
        <f t="shared" si="3"/>
        <v>0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7426</v>
      </c>
      <c r="E17" s="194">
        <f>SUM(E9:E16)</f>
        <v>35</v>
      </c>
      <c r="F17" s="194">
        <f>SUM(F9:F16)</f>
        <v>88</v>
      </c>
      <c r="G17" s="74">
        <f t="shared" si="2"/>
        <v>7373</v>
      </c>
      <c r="H17" s="75">
        <f>SUM(H9:H16)</f>
        <v>0</v>
      </c>
      <c r="I17" s="75">
        <f>SUM(I9:I16)</f>
        <v>0</v>
      </c>
      <c r="J17" s="74">
        <f t="shared" si="3"/>
        <v>7373</v>
      </c>
      <c r="K17" s="75">
        <f>SUM(K9:K16)</f>
        <v>5807</v>
      </c>
      <c r="L17" s="75">
        <f>SUM(L9:L16)</f>
        <v>243</v>
      </c>
      <c r="M17" s="75">
        <f>SUM(M9:M16)</f>
        <v>53</v>
      </c>
      <c r="N17" s="74">
        <f t="shared" si="4"/>
        <v>5997</v>
      </c>
      <c r="O17" s="75">
        <f>SUM(O9:O16)</f>
        <v>0</v>
      </c>
      <c r="P17" s="75">
        <f>SUM(P9:P16)</f>
        <v>0</v>
      </c>
      <c r="Q17" s="74">
        <f t="shared" si="5"/>
        <v>5997</v>
      </c>
      <c r="R17" s="74">
        <f t="shared" si="6"/>
        <v>1376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3</v>
      </c>
      <c r="L21" s="65"/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164</v>
      </c>
      <c r="L22" s="65">
        <v>33</v>
      </c>
      <c r="M22" s="65"/>
      <c r="N22" s="74">
        <f t="shared" si="4"/>
        <v>197</v>
      </c>
      <c r="O22" s="65"/>
      <c r="P22" s="65"/>
      <c r="Q22" s="74">
        <f t="shared" si="5"/>
        <v>197</v>
      </c>
      <c r="R22" s="74">
        <f t="shared" si="6"/>
        <v>131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331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331</v>
      </c>
      <c r="H25" s="66">
        <f t="shared" si="7"/>
        <v>0</v>
      </c>
      <c r="I25" s="66">
        <f t="shared" si="7"/>
        <v>0</v>
      </c>
      <c r="J25" s="67">
        <f t="shared" si="3"/>
        <v>331</v>
      </c>
      <c r="K25" s="66">
        <f t="shared" si="7"/>
        <v>167</v>
      </c>
      <c r="L25" s="66">
        <f t="shared" si="7"/>
        <v>33</v>
      </c>
      <c r="M25" s="66">
        <f t="shared" si="7"/>
        <v>0</v>
      </c>
      <c r="N25" s="67">
        <f t="shared" si="4"/>
        <v>200</v>
      </c>
      <c r="O25" s="66">
        <f t="shared" si="7"/>
        <v>0</v>
      </c>
      <c r="P25" s="66">
        <f t="shared" si="7"/>
        <v>0</v>
      </c>
      <c r="Q25" s="67">
        <f t="shared" si="5"/>
        <v>200</v>
      </c>
      <c r="R25" s="67">
        <f t="shared" si="6"/>
        <v>131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11183</v>
      </c>
      <c r="E40" s="437">
        <f>E17+E18+E19+E25+E38+E39</f>
        <v>35</v>
      </c>
      <c r="F40" s="437">
        <f aca="true" t="shared" si="13" ref="F40:R40">F17+F18+F19+F25+F38+F39</f>
        <v>88</v>
      </c>
      <c r="G40" s="437">
        <f t="shared" si="13"/>
        <v>11130</v>
      </c>
      <c r="H40" s="437">
        <f t="shared" si="13"/>
        <v>0</v>
      </c>
      <c r="I40" s="437">
        <f t="shared" si="13"/>
        <v>0</v>
      </c>
      <c r="J40" s="437">
        <f t="shared" si="13"/>
        <v>11130</v>
      </c>
      <c r="K40" s="437">
        <f t="shared" si="13"/>
        <v>5974</v>
      </c>
      <c r="L40" s="437">
        <f t="shared" si="13"/>
        <v>276</v>
      </c>
      <c r="M40" s="437">
        <f t="shared" si="13"/>
        <v>53</v>
      </c>
      <c r="N40" s="437">
        <f t="shared" si="13"/>
        <v>6197</v>
      </c>
      <c r="O40" s="437">
        <f t="shared" si="13"/>
        <v>0</v>
      </c>
      <c r="P40" s="437">
        <f t="shared" si="13"/>
        <v>0</v>
      </c>
      <c r="Q40" s="437">
        <f t="shared" si="13"/>
        <v>6197</v>
      </c>
      <c r="R40" s="437">
        <f t="shared" si="13"/>
        <v>4933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75" zoomScaleNormal="75" zoomScalePageLayoutView="0" workbookViewId="0" topLeftCell="A82">
      <selection activeCell="A109" sqref="A109:B109"/>
    </sheetView>
  </sheetViews>
  <sheetFormatPr defaultColWidth="10.625" defaultRowHeight="12.75"/>
  <cols>
    <col min="1" max="1" width="39.125" style="22" customWidth="1"/>
    <col min="2" max="2" width="10.37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23" t="str">
        <f>'справка №1-БАЛАНС'!E3</f>
        <v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>
        <f>'справка №1-БАЛАНС'!E5</f>
        <v>42369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294</v>
      </c>
      <c r="D21" s="108"/>
      <c r="E21" s="120">
        <f t="shared" si="0"/>
        <v>294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369</v>
      </c>
      <c r="D24" s="119">
        <f>SUM(D25:D27)</f>
        <v>369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369</v>
      </c>
      <c r="D25" s="108">
        <v>369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609</v>
      </c>
      <c r="D28" s="108">
        <v>609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1866</v>
      </c>
      <c r="D30" s="108">
        <v>1866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45</v>
      </c>
      <c r="D33" s="105">
        <f>SUM(D34:D37)</f>
        <v>45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45</v>
      </c>
      <c r="D35" s="108">
        <v>45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1184</v>
      </c>
      <c r="D38" s="105">
        <f>SUM(D39:D42)</f>
        <v>1184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1184</v>
      </c>
      <c r="D42" s="108">
        <v>1184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4073</v>
      </c>
      <c r="D43" s="104">
        <f>D24+D28+D29+D31+D30+D32+D33+D38</f>
        <v>4073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4367</v>
      </c>
      <c r="D44" s="103">
        <f>D43+D21+D19+D9</f>
        <v>4073</v>
      </c>
      <c r="E44" s="118">
        <f>E43+E21+E19+E9</f>
        <v>294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9058</v>
      </c>
      <c r="D63" s="108"/>
      <c r="E63" s="119">
        <f t="shared" si="1"/>
        <v>9058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9058</v>
      </c>
      <c r="D66" s="103">
        <f>D52+D56+D61+D62+D63+D64</f>
        <v>0</v>
      </c>
      <c r="E66" s="119">
        <f t="shared" si="1"/>
        <v>9058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91</v>
      </c>
      <c r="D71" s="105">
        <f>SUM(D72:D74)</f>
        <v>91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84</v>
      </c>
      <c r="D72" s="108">
        <v>84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7</v>
      </c>
      <c r="D74" s="108">
        <v>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734</v>
      </c>
      <c r="D75" s="103">
        <f>D76+D78</f>
        <v>734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734</v>
      </c>
      <c r="D76" s="108">
        <v>734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2734</v>
      </c>
      <c r="D85" s="104">
        <f>SUM(D86:D90)+D94</f>
        <v>2734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2433</v>
      </c>
      <c r="D87" s="108">
        <v>2433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113</v>
      </c>
      <c r="D89" s="108">
        <v>113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119</v>
      </c>
      <c r="D90" s="103">
        <f>SUM(D91:D93)</f>
        <v>119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119</v>
      </c>
      <c r="D93" s="108">
        <v>119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69</v>
      </c>
      <c r="D94" s="108">
        <v>69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66</v>
      </c>
      <c r="D95" s="108">
        <v>66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3625</v>
      </c>
      <c r="D96" s="104">
        <f>D85+D80+D75+D71+D95</f>
        <v>3625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12683</v>
      </c>
      <c r="D97" s="104">
        <f>D96+D68+D66</f>
        <v>3625</v>
      </c>
      <c r="E97" s="104">
        <f>E96+E68+E66</f>
        <v>9058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877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73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5" t="str">
        <f>'справка №1-БАЛАНС'!E3</f>
        <v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5">
      <c r="A5" s="498" t="s">
        <v>5</v>
      </c>
      <c r="B5" s="626">
        <f>'справка №1-БАЛАНС'!E5</f>
        <v>42369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576" t="s">
        <v>877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9" s="518" customFormat="1" ht="12">
      <c r="A31" s="349"/>
      <c r="B31" s="388"/>
      <c r="C31" s="349"/>
      <c r="D31" s="520"/>
      <c r="E31" s="520" t="s">
        <v>867</v>
      </c>
      <c r="F31" s="520"/>
      <c r="G31" s="520"/>
      <c r="H31" s="520"/>
      <c r="I31" s="520" t="s">
        <v>870</v>
      </c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tabSelected="1" zoomScale="75" zoomScaleNormal="75" zoomScalePageLayoutView="0" workbookViewId="0" topLeftCell="A130">
      <selection activeCell="A154" sqref="A154"/>
    </sheetView>
  </sheetViews>
  <sheetFormatPr defaultColWidth="10.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3" ht="15" customHeight="1">
      <c r="A6" s="27" t="s">
        <v>823</v>
      </c>
      <c r="B6" s="633">
        <f>'справка №1-БАЛАНС'!E5</f>
        <v>42369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0">
        <v>3376</v>
      </c>
      <c r="D12" s="440">
        <v>51</v>
      </c>
      <c r="E12" s="440"/>
      <c r="F12" s="442">
        <f>C12-E12</f>
        <v>3376</v>
      </c>
    </row>
    <row r="13" spans="1:6" ht="12.75">
      <c r="A13" s="36" t="s">
        <v>873</v>
      </c>
      <c r="B13" s="37"/>
      <c r="C13" s="440">
        <v>50</v>
      </c>
      <c r="D13" s="440">
        <v>99.98</v>
      </c>
      <c r="E13" s="440"/>
      <c r="F13" s="442">
        <f aca="true" t="shared" si="0" ref="F13:F26">C13-E13</f>
        <v>50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1">
        <f>SUM(F12:F26)</f>
        <v>3426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>
        <v>1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1">
        <f>F78+F61+F44+F27</f>
        <v>3426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7" t="s">
        <v>877</v>
      </c>
      <c r="B151" s="451"/>
      <c r="C151" s="634" t="s">
        <v>850</v>
      </c>
      <c r="D151" s="634"/>
      <c r="E151" s="634"/>
      <c r="F151" s="634"/>
    </row>
    <row r="152" spans="1:6" ht="12.75">
      <c r="A152" s="514"/>
      <c r="B152" s="515"/>
      <c r="C152" s="514" t="s">
        <v>868</v>
      </c>
      <c r="D152" s="514"/>
      <c r="E152" s="514"/>
      <c r="F152" s="514"/>
    </row>
    <row r="153" spans="1:6" ht="12.75">
      <c r="A153" s="514"/>
      <c r="B153" s="515"/>
      <c r="C153" s="634" t="s">
        <v>858</v>
      </c>
      <c r="D153" s="634"/>
      <c r="E153" s="634"/>
      <c r="F153" s="634"/>
    </row>
    <row r="154" spans="3:5" ht="12.75">
      <c r="C154" s="514" t="s">
        <v>874</v>
      </c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0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pavkata</cp:lastModifiedBy>
  <cp:lastPrinted>2016-02-04T09:01:48Z</cp:lastPrinted>
  <dcterms:created xsi:type="dcterms:W3CDTF">2000-06-29T12:02:40Z</dcterms:created>
  <dcterms:modified xsi:type="dcterms:W3CDTF">2016-03-29T08:39:13Z</dcterms:modified>
  <cp:category/>
  <cp:version/>
  <cp:contentType/>
  <cp:contentStatus/>
</cp:coreProperties>
</file>