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'OPP'!$61:$65536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'OPP'!$A$1:$D$27</definedName>
    <definedName name="Z_2BD2C2C3_AF9C_11D6_9CEF_00D009775214_.wvu.Rows" localSheetId="2" hidden="1">'OPP'!$59:$65536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'OPP'!$61:$65536,'OPP'!$41:$45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'OPP'!$61:$65536,'OPP'!$41:$45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<sst xmlns="http://schemas.openxmlformats.org/spreadsheetml/2006/main" count="164" uniqueCount="131">
  <si>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</si>
  <si>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</si>
  <si>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</si>
  <si>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</si>
  <si>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</si>
  <si>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</si>
  <si>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</si>
  <si>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</si>
  <si>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</si>
  <si>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</si>
  <si>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</si>
  <si>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</si>
  <si>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</si>
  <si>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</si>
  <si>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</si>
  <si>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</si>
  <si>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</si>
  <si>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</si>
  <si>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</si>
  <si>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</si>
  <si>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</si>
  <si>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</si>
  <si>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</si>
  <si>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</si>
  <si>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</si>
  <si>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</si>
  <si>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</si>
  <si>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</si>
  <si>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</si>
  <si>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</si>
  <si>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</si>
  <si>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</si>
  <si>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</si>
  <si>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</si>
  <si>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</si>
  <si>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</si>
  <si>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</si>
  <si>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</si>
  <si>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</si>
  <si>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</si>
  <si>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</si>
  <si>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</si>
  <si>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</si>
  <si>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</si>
  <si>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</si>
  <si>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</si>
  <si>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</si>
  <si>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</si>
  <si>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</si>
  <si>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</si>
  <si>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</si>
  <si>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</si>
  <si>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</si>
  <si>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</si>
  <si>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</si>
  <si>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</si>
  <si>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</si>
  <si>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</si>
  <si>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</si>
  <si>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</si>
  <si>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</si>
  <si>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</si>
  <si>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</si>
  <si>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</si>
  <si>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</si>
  <si>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</si>
  <si>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</si>
  <si>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</si>
  <si>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</si>
  <si>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</si>
  <si>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</si>
  <si>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</si>
  <si>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</si>
  <si>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</si>
  <si>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</si>
  <si>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</si>
  <si>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</si>
  <si>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</si>
  <si>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</si>
  <si>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</si>
  <si>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</si>
  <si>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</si>
  <si>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</si>
  <si>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</si>
  <si>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</si>
  <si>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</si>
  <si>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</si>
  <si>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</si>
  <si>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</si>
  <si>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</si>
  <si>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</si>
  <si>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</si>
  <si>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</si>
  <si>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</si>
  <si>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</si>
  <si>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</si>
  <si>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</si>
  <si>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</si>
  <si>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</si>
  <si>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</si>
  <si>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</si>
  <si>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</si>
  <si>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</si>
  <si>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</si>
  <si>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</si>
  <si>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</si>
  <si>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</si>
  <si>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</si>
  <si>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</si>
  <si>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</si>
  <si>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</si>
  <si>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</si>
  <si>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</si>
  <si>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</si>
  <si>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</si>
  <si>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</si>
  <si>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</si>
  <si>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</si>
  <si>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</si>
  <si>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</si>
  <si>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2021година</t>
  </si>
  <si>
    <t xml:space="preserve">                           (Венцислав Стойнев)</t>
  </si>
  <si>
    <t>Салдо към 31 декември 2022година</t>
  </si>
  <si>
    <t>Платени  /въстановени данъци върху печалбата</t>
  </si>
  <si>
    <t xml:space="preserve">към 31 декември 2023 година </t>
  </si>
  <si>
    <t>Дата:23.01.2024</t>
  </si>
  <si>
    <t>за периода, завършващ на 31 декември 2023 година</t>
  </si>
  <si>
    <t>за периода, завършващ на 31 декември 2023</t>
  </si>
  <si>
    <t>Парични средства и парични еквиваленти на 31 декември</t>
  </si>
  <si>
    <t>Салдо към 31 декември 2023 година</t>
  </si>
  <si>
    <t>Датa:23.01.2024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</si>
</sst>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zoomScalePageLayoutView="0" workbookViewId="0" topLeftCell="A34">
      <selection activeCell="B49" sqref="B49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124</v>
      </c>
      <c r="B5" s="40"/>
      <c r="C5" s="40"/>
      <c r="D5" s="40"/>
    </row>
    <row r="6" spans="1:4" ht="29.25" customHeight="1">
      <c r="A6" s="42"/>
      <c r="B6" s="143">
        <v>45291</v>
      </c>
      <c r="C6" s="43"/>
      <c r="D6" s="144">
        <v>44926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9435</v>
      </c>
      <c r="C10" s="50"/>
      <c r="D10" s="49">
        <v>9707</v>
      </c>
    </row>
    <row r="11" spans="1:4" s="46" customFormat="1" ht="13.5">
      <c r="A11" s="52" t="s">
        <v>10</v>
      </c>
      <c r="B11" s="49">
        <v>0</v>
      </c>
      <c r="C11" s="50"/>
      <c r="D11" s="49">
        <v>21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268</v>
      </c>
      <c r="C13" s="50"/>
      <c r="D13" s="49">
        <v>268</v>
      </c>
    </row>
    <row r="14" spans="1:4" s="46" customFormat="1" ht="14.25" customHeight="1">
      <c r="A14" s="44"/>
      <c r="B14" s="55">
        <f>SUM(B10:B13)</f>
        <v>13129</v>
      </c>
      <c r="C14" s="56"/>
      <c r="D14" s="55">
        <f>SUM(D10:D13)</f>
        <v>13422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3192</v>
      </c>
      <c r="C17" s="50"/>
      <c r="D17" s="49">
        <v>3298</v>
      </c>
    </row>
    <row r="18" spans="1:6" s="46" customFormat="1" ht="13.5">
      <c r="A18" s="48" t="s">
        <v>14</v>
      </c>
      <c r="B18" s="49">
        <v>625</v>
      </c>
      <c r="C18" s="50"/>
      <c r="D18" s="49">
        <v>913</v>
      </c>
      <c r="E18" s="51"/>
      <c r="F18" s="51"/>
    </row>
    <row r="19" spans="1:6" s="46" customFormat="1" ht="13.5">
      <c r="A19" s="48" t="s">
        <v>15</v>
      </c>
      <c r="B19" s="49">
        <v>816</v>
      </c>
      <c r="C19" s="50"/>
      <c r="D19" s="49">
        <v>306</v>
      </c>
      <c r="F19" s="53"/>
    </row>
    <row r="20" spans="1:4" s="46" customFormat="1" ht="13.5">
      <c r="A20" s="58" t="s">
        <v>81</v>
      </c>
      <c r="B20" s="49">
        <v>337</v>
      </c>
      <c r="C20" s="50"/>
      <c r="D20" s="49">
        <v>283</v>
      </c>
    </row>
    <row r="21" spans="1:4" s="46" customFormat="1" ht="13.5">
      <c r="A21" s="58" t="s">
        <v>80</v>
      </c>
      <c r="B21" s="49">
        <v>10</v>
      </c>
      <c r="C21" s="50"/>
      <c r="D21" s="49">
        <v>84</v>
      </c>
    </row>
    <row r="22" spans="1:4" s="46" customFormat="1" ht="13.5">
      <c r="A22" s="48" t="s">
        <v>16</v>
      </c>
      <c r="B22" s="49">
        <v>847</v>
      </c>
      <c r="C22" s="50"/>
      <c r="D22" s="49">
        <v>494</v>
      </c>
    </row>
    <row r="23" spans="1:4" s="46" customFormat="1" ht="13.5">
      <c r="A23" s="44"/>
      <c r="B23" s="55">
        <f>SUM(B17:B22)</f>
        <v>5827</v>
      </c>
      <c r="C23" s="56"/>
      <c r="D23" s="55">
        <f>SUM(D17:D22)</f>
        <v>5378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18956</v>
      </c>
      <c r="C25" s="56"/>
      <c r="D25" s="59">
        <f>SUM(D14+D23)</f>
        <v>18800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-2889</v>
      </c>
      <c r="C30" s="50"/>
      <c r="D30" s="49">
        <v>-2772</v>
      </c>
    </row>
    <row r="31" spans="1:4" s="46" customFormat="1" ht="17.25" customHeight="1">
      <c r="A31" s="48" t="s">
        <v>20</v>
      </c>
      <c r="B31" s="49">
        <v>8675</v>
      </c>
      <c r="C31" s="50">
        <v>10947</v>
      </c>
      <c r="D31" s="49">
        <v>8675</v>
      </c>
    </row>
    <row r="32" spans="1:4" s="46" customFormat="1" ht="13.5">
      <c r="A32" s="44" t="s">
        <v>48</v>
      </c>
      <c r="B32" s="55">
        <f>SUM(B29:B31)</f>
        <v>8190</v>
      </c>
      <c r="C32" s="56"/>
      <c r="D32" s="55">
        <f>SUM(D29:D31)</f>
        <v>8307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568</v>
      </c>
      <c r="C36" s="50"/>
      <c r="D36" s="49">
        <v>225</v>
      </c>
    </row>
    <row r="37" spans="1:4" s="46" customFormat="1" ht="13.5">
      <c r="A37" s="48" t="s">
        <v>83</v>
      </c>
      <c r="B37" s="49">
        <v>6541</v>
      </c>
      <c r="C37" s="50"/>
      <c r="D37" s="49">
        <v>7061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110</v>
      </c>
      <c r="C39" s="50"/>
      <c r="D39" s="49">
        <v>354</v>
      </c>
    </row>
    <row r="40" spans="1:4" s="46" customFormat="1" ht="13.5">
      <c r="A40" s="44"/>
      <c r="B40" s="55">
        <f>B37+B39+B38+B36</f>
        <v>7219</v>
      </c>
      <c r="C40" s="56"/>
      <c r="D40" s="55">
        <f>SUM(D36:D39)</f>
        <v>7640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250</v>
      </c>
      <c r="C43" s="66"/>
      <c r="D43" s="49">
        <v>142</v>
      </c>
    </row>
    <row r="44" spans="1:4" s="46" customFormat="1" ht="13.5">
      <c r="A44" s="63" t="s">
        <v>71</v>
      </c>
      <c r="B44" s="67">
        <v>2680</v>
      </c>
      <c r="C44" s="50">
        <v>2046</v>
      </c>
      <c r="D44" s="67">
        <v>2167</v>
      </c>
    </row>
    <row r="45" spans="1:5" s="46" customFormat="1" ht="13.5">
      <c r="A45" s="63" t="s">
        <v>23</v>
      </c>
      <c r="B45" s="67">
        <v>0</v>
      </c>
      <c r="C45" s="50"/>
      <c r="D45" s="67">
        <v>0</v>
      </c>
      <c r="E45" s="51"/>
    </row>
    <row r="46" spans="1:5" s="46" customFormat="1" ht="13.5">
      <c r="A46" s="68" t="s">
        <v>25</v>
      </c>
      <c r="B46" s="67">
        <v>465</v>
      </c>
      <c r="C46" s="50"/>
      <c r="D46" s="67">
        <v>439</v>
      </c>
      <c r="E46" s="51"/>
    </row>
    <row r="47" spans="1:4" s="46" customFormat="1" ht="13.5">
      <c r="A47" s="63" t="s">
        <v>26</v>
      </c>
      <c r="B47" s="67">
        <v>23</v>
      </c>
      <c r="C47" s="50"/>
      <c r="D47" s="67">
        <v>21</v>
      </c>
    </row>
    <row r="48" spans="1:4" s="46" customFormat="1" ht="13.5">
      <c r="A48" s="63" t="s">
        <v>27</v>
      </c>
      <c r="B48" s="67">
        <v>129</v>
      </c>
      <c r="C48" s="50"/>
      <c r="D48" s="67">
        <v>84</v>
      </c>
    </row>
    <row r="49" spans="1:4" s="46" customFormat="1" ht="13.5">
      <c r="A49" s="44"/>
      <c r="B49" s="55">
        <f>SUM(B43:B48)</f>
        <v>3547</v>
      </c>
      <c r="C49" s="56"/>
      <c r="D49" s="55">
        <f>SUM(D43:D48)</f>
        <v>2853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10766</v>
      </c>
      <c r="C51" s="70"/>
      <c r="D51" s="71">
        <f>D40+D49</f>
        <v>10493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18956</v>
      </c>
      <c r="C53" s="70"/>
      <c r="D53" s="73">
        <f>D32+D51</f>
        <v>18800</v>
      </c>
    </row>
    <row r="54" spans="1:4" ht="14.25" thickTop="1">
      <c r="A54" s="41"/>
      <c r="B54" s="74"/>
      <c r="C54" s="74"/>
      <c r="D54" s="74"/>
    </row>
    <row r="55" spans="1:4" ht="13.5">
      <c r="A55" s="138" t="s">
        <v>125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13">
      <selection activeCell="B22" sqref="B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126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45291</v>
      </c>
      <c r="C5" s="146">
        <v>42277</v>
      </c>
      <c r="D5" s="145">
        <v>44926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14516</v>
      </c>
      <c r="D8" s="18">
        <v>14534</v>
      </c>
      <c r="F8" s="26"/>
    </row>
    <row r="9" spans="1:4" ht="13.5">
      <c r="A9" s="3" t="s">
        <v>74</v>
      </c>
      <c r="B9" s="18">
        <v>435</v>
      </c>
      <c r="D9" s="18">
        <v>848</v>
      </c>
    </row>
    <row r="10" spans="1:4" ht="27.75">
      <c r="A10" s="5" t="s">
        <v>3</v>
      </c>
      <c r="B10" s="18">
        <v>-145</v>
      </c>
      <c r="D10" s="18">
        <v>1069</v>
      </c>
    </row>
    <row r="11" spans="1:4" ht="13.5">
      <c r="A11" s="3" t="s">
        <v>70</v>
      </c>
      <c r="B11" s="18">
        <v>-7569</v>
      </c>
      <c r="D11" s="18">
        <v>-8299</v>
      </c>
    </row>
    <row r="12" spans="1:4" ht="13.5">
      <c r="A12" s="3" t="s">
        <v>4</v>
      </c>
      <c r="B12" s="18">
        <v>-740</v>
      </c>
      <c r="D12" s="18">
        <v>-700</v>
      </c>
    </row>
    <row r="13" spans="1:4" ht="13.5">
      <c r="A13" s="3" t="s">
        <v>5</v>
      </c>
      <c r="B13" s="18">
        <v>-4480</v>
      </c>
      <c r="D13" s="18">
        <v>-3598</v>
      </c>
    </row>
    <row r="14" spans="1:4" ht="13.5">
      <c r="A14" s="3" t="s">
        <v>6</v>
      </c>
      <c r="B14" s="18">
        <v>-1317</v>
      </c>
      <c r="D14" s="18">
        <v>-1342</v>
      </c>
    </row>
    <row r="15" spans="1:4" ht="13.5">
      <c r="A15" s="3" t="s">
        <v>64</v>
      </c>
      <c r="B15" s="18">
        <v>-486</v>
      </c>
      <c r="D15" s="18">
        <v>-474</v>
      </c>
    </row>
    <row r="16" spans="1:4" ht="13.5">
      <c r="A16" s="1" t="s">
        <v>56</v>
      </c>
      <c r="B16" s="32">
        <f>SUM(B8:B15)</f>
        <v>214</v>
      </c>
      <c r="C16" s="25"/>
      <c r="D16" s="32">
        <f>SUM(D8:D15)</f>
        <v>2038</v>
      </c>
    </row>
    <row r="17" ht="17.25" customHeight="1"/>
    <row r="18" spans="1:4" ht="17.25" customHeight="1">
      <c r="A18" s="148" t="s">
        <v>113</v>
      </c>
      <c r="B18" s="150">
        <v>373</v>
      </c>
      <c r="C18" s="149"/>
      <c r="D18" s="150">
        <v>465</v>
      </c>
    </row>
    <row r="19" ht="17.25" customHeight="1"/>
    <row r="20" spans="1:4" ht="13.5">
      <c r="A20" s="5" t="s">
        <v>65</v>
      </c>
      <c r="B20" s="18">
        <v>19</v>
      </c>
      <c r="D20" s="18">
        <v>18</v>
      </c>
    </row>
    <row r="21" spans="1:4" ht="13.5">
      <c r="A21" s="5" t="s">
        <v>66</v>
      </c>
      <c r="B21" s="18">
        <v>-593</v>
      </c>
      <c r="D21" s="18">
        <v>-383</v>
      </c>
    </row>
    <row r="22" spans="1:4" ht="18.75" customHeight="1">
      <c r="A22" s="1" t="s">
        <v>57</v>
      </c>
      <c r="B22" s="32">
        <f>SUM(B20:B21)</f>
        <v>-574</v>
      </c>
      <c r="C22" s="25"/>
      <c r="D22" s="32">
        <f>SUM(D20:D21)</f>
        <v>-365</v>
      </c>
    </row>
    <row r="24" spans="1:4" ht="13.5">
      <c r="A24" s="1" t="s">
        <v>68</v>
      </c>
      <c r="B24" s="32">
        <f>B16+B18+B22</f>
        <v>13</v>
      </c>
      <c r="C24" s="32">
        <f>C16+C18+C22</f>
        <v>0</v>
      </c>
      <c r="D24" s="32">
        <f>D16+D18+D22</f>
        <v>2138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13</v>
      </c>
      <c r="C27" s="25"/>
      <c r="D27" s="32">
        <f>SUM(D24:D26)</f>
        <v>2138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13</v>
      </c>
      <c r="C29" s="28"/>
      <c r="D29" s="33">
        <f>SUM(D27:D28)</f>
        <v>2138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13</v>
      </c>
      <c r="C31" s="28"/>
      <c r="D31" s="33">
        <f>D29</f>
        <v>2138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125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2"/>
  <sheetViews>
    <sheetView zoomScalePageLayoutView="0" workbookViewId="0" topLeftCell="A16">
      <selection activeCell="B31" sqref="B31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127</v>
      </c>
      <c r="B5" s="91"/>
      <c r="C5" s="91"/>
      <c r="D5" s="91"/>
      <c r="E5" s="91"/>
    </row>
    <row r="6" spans="1:5" ht="13.5">
      <c r="A6" s="94"/>
      <c r="B6" s="135">
        <v>45291</v>
      </c>
      <c r="C6" s="95"/>
      <c r="D6" s="135">
        <v>44926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15057</v>
      </c>
      <c r="C10" s="102"/>
      <c r="D10" s="105">
        <v>14848</v>
      </c>
      <c r="E10" s="102"/>
    </row>
    <row r="11" spans="1:5" ht="13.5">
      <c r="A11" s="104" t="s">
        <v>33</v>
      </c>
      <c r="B11" s="105">
        <v>-10712</v>
      </c>
      <c r="C11" s="102"/>
      <c r="D11" s="105">
        <v>-10540</v>
      </c>
      <c r="E11" s="102"/>
    </row>
    <row r="12" spans="1:5" ht="13.5">
      <c r="A12" s="104" t="s">
        <v>72</v>
      </c>
      <c r="B12" s="105">
        <v>-4874</v>
      </c>
      <c r="C12" s="102"/>
      <c r="D12" s="105">
        <v>-3932</v>
      </c>
      <c r="E12" s="102"/>
    </row>
    <row r="13" spans="1:5" s="106" customFormat="1" ht="13.5">
      <c r="A13" s="104" t="s">
        <v>98</v>
      </c>
      <c r="B13" s="105">
        <v>1812</v>
      </c>
      <c r="C13" s="102"/>
      <c r="D13" s="105">
        <v>1730</v>
      </c>
      <c r="E13" s="102"/>
    </row>
    <row r="14" spans="1:5" s="106" customFormat="1" ht="13.5">
      <c r="A14" s="104" t="s">
        <v>123</v>
      </c>
      <c r="B14" s="105">
        <v>-144</v>
      </c>
      <c r="C14" s="102"/>
      <c r="D14" s="105">
        <v>0</v>
      </c>
      <c r="E14" s="102"/>
    </row>
    <row r="15" spans="1:5" s="106" customFormat="1" ht="13.5">
      <c r="A15" s="104" t="s">
        <v>101</v>
      </c>
      <c r="B15" s="105">
        <v>-27</v>
      </c>
      <c r="C15" s="102"/>
      <c r="D15" s="105">
        <v>-13</v>
      </c>
      <c r="E15" s="102"/>
    </row>
    <row r="16" spans="1:5" s="106" customFormat="1" ht="13.5">
      <c r="A16" s="104" t="s">
        <v>34</v>
      </c>
      <c r="B16" s="105">
        <v>-35</v>
      </c>
      <c r="C16" s="102"/>
      <c r="D16" s="105">
        <v>-34</v>
      </c>
      <c r="E16" s="102"/>
    </row>
    <row r="17" spans="1:5" ht="13.5">
      <c r="A17" s="104" t="s">
        <v>35</v>
      </c>
      <c r="B17" s="105">
        <v>383</v>
      </c>
      <c r="C17" s="102"/>
      <c r="D17" s="105">
        <v>-742</v>
      </c>
      <c r="E17" s="102"/>
    </row>
    <row r="18" spans="1:5" s="106" customFormat="1" ht="17.25" customHeight="1">
      <c r="A18" s="101" t="s">
        <v>59</v>
      </c>
      <c r="B18" s="107">
        <f>SUM(B10:B17)</f>
        <v>1460</v>
      </c>
      <c r="C18" s="102"/>
      <c r="D18" s="107">
        <f>SUM(D10:D17)</f>
        <v>1317</v>
      </c>
      <c r="E18" s="102"/>
    </row>
    <row r="19" spans="1:5" s="106" customFormat="1" ht="13.5">
      <c r="A19" s="101"/>
      <c r="B19" s="103"/>
      <c r="C19" s="102"/>
      <c r="D19" s="103"/>
      <c r="E19" s="102"/>
    </row>
    <row r="20" spans="1:5" s="106" customFormat="1" ht="13.5">
      <c r="A20" s="108" t="s">
        <v>36</v>
      </c>
      <c r="B20" s="103"/>
      <c r="C20" s="102"/>
      <c r="D20" s="103"/>
      <c r="E20" s="102"/>
    </row>
    <row r="21" spans="1:5" ht="13.5">
      <c r="A21" s="104" t="s">
        <v>37</v>
      </c>
      <c r="B21" s="105">
        <v>-1120</v>
      </c>
      <c r="C21" s="102"/>
      <c r="D21" s="105">
        <v>-375</v>
      </c>
      <c r="E21" s="102"/>
    </row>
    <row r="22" spans="1:5" ht="13.5">
      <c r="A22" s="104" t="s">
        <v>118</v>
      </c>
      <c r="B22" s="105">
        <v>0</v>
      </c>
      <c r="C22" s="102"/>
      <c r="D22" s="105">
        <v>0</v>
      </c>
      <c r="E22" s="102"/>
    </row>
    <row r="23" spans="1:5" ht="13.5">
      <c r="A23" s="109" t="s">
        <v>38</v>
      </c>
      <c r="B23" s="105">
        <v>0</v>
      </c>
      <c r="C23" s="102"/>
      <c r="D23" s="105">
        <v>0</v>
      </c>
      <c r="E23" s="102"/>
    </row>
    <row r="24" spans="1:5" ht="13.5">
      <c r="A24" s="104" t="s">
        <v>104</v>
      </c>
      <c r="B24" s="105" t="s">
        <v>103</v>
      </c>
      <c r="C24" s="102"/>
      <c r="D24" s="105" t="s">
        <v>103</v>
      </c>
      <c r="E24" s="102"/>
    </row>
    <row r="25" spans="1:5" ht="14.25" customHeight="1">
      <c r="A25" s="101" t="s">
        <v>60</v>
      </c>
      <c r="B25" s="107">
        <f>SUM(B21:B24)</f>
        <v>-1120</v>
      </c>
      <c r="C25" s="102"/>
      <c r="D25" s="107">
        <f>SUM(D21:D24)</f>
        <v>-375</v>
      </c>
      <c r="E25" s="102"/>
    </row>
    <row r="26" spans="1:5" ht="13.5">
      <c r="A26" s="104"/>
      <c r="B26" s="103"/>
      <c r="C26" s="102"/>
      <c r="D26" s="103"/>
      <c r="E26" s="102"/>
    </row>
    <row r="27" spans="1:5" ht="13.5">
      <c r="A27" s="108" t="s">
        <v>39</v>
      </c>
      <c r="B27" s="110"/>
      <c r="C27" s="102"/>
      <c r="D27" s="110"/>
      <c r="E27" s="102"/>
    </row>
    <row r="28" spans="1:5" ht="13.5">
      <c r="A28" s="104" t="s">
        <v>97</v>
      </c>
      <c r="B28" s="105">
        <v>-520</v>
      </c>
      <c r="C28" s="102"/>
      <c r="D28" s="105">
        <v>-330</v>
      </c>
      <c r="E28" s="102"/>
    </row>
    <row r="29" spans="1:5" ht="13.5">
      <c r="A29" s="104" t="s">
        <v>116</v>
      </c>
      <c r="B29" s="105">
        <v>0</v>
      </c>
      <c r="C29" s="102"/>
      <c r="D29" s="105">
        <v>0</v>
      </c>
      <c r="E29" s="102"/>
    </row>
    <row r="30" spans="1:5" ht="13.5">
      <c r="A30" s="104" t="s">
        <v>99</v>
      </c>
      <c r="B30" s="105">
        <v>13304</v>
      </c>
      <c r="C30" s="102"/>
      <c r="D30" s="105">
        <v>11691</v>
      </c>
      <c r="E30" s="102"/>
    </row>
    <row r="31" spans="1:5" ht="13.5">
      <c r="A31" s="104" t="s">
        <v>100</v>
      </c>
      <c r="B31" s="105">
        <v>-12376</v>
      </c>
      <c r="C31" s="102"/>
      <c r="D31" s="105">
        <v>-11835</v>
      </c>
      <c r="E31" s="102"/>
    </row>
    <row r="32" spans="1:5" ht="13.5">
      <c r="A32" s="104" t="s">
        <v>115</v>
      </c>
      <c r="B32" s="105">
        <v>0</v>
      </c>
      <c r="C32" s="102"/>
      <c r="D32" s="105">
        <v>0</v>
      </c>
      <c r="E32" s="102"/>
    </row>
    <row r="33" spans="1:5" ht="13.5">
      <c r="A33" s="111" t="s">
        <v>40</v>
      </c>
      <c r="B33" s="105">
        <v>-387</v>
      </c>
      <c r="C33" s="102"/>
      <c r="D33" s="105">
        <v>-303</v>
      </c>
      <c r="E33" s="102"/>
    </row>
    <row r="34" spans="1:5" ht="13.5">
      <c r="A34" s="111" t="s">
        <v>78</v>
      </c>
      <c r="B34" s="105">
        <v>-8</v>
      </c>
      <c r="C34" s="102"/>
      <c r="D34" s="105">
        <v>-14</v>
      </c>
      <c r="E34" s="102"/>
    </row>
    <row r="35" spans="1:5" s="106" customFormat="1" ht="13.5">
      <c r="A35" s="112" t="s">
        <v>41</v>
      </c>
      <c r="B35" s="107">
        <f>SUM(B28:B34)</f>
        <v>13</v>
      </c>
      <c r="C35" s="102"/>
      <c r="D35" s="107">
        <f>SUM(D28:D34)</f>
        <v>-791</v>
      </c>
      <c r="E35" s="102"/>
    </row>
    <row r="36" spans="1:5" ht="13.5">
      <c r="A36" s="111"/>
      <c r="B36" s="105"/>
      <c r="C36" s="102"/>
      <c r="D36" s="105"/>
      <c r="E36" s="102"/>
    </row>
    <row r="37" spans="1:5" ht="27.75">
      <c r="A37" s="113" t="s">
        <v>42</v>
      </c>
      <c r="B37" s="114">
        <f>B35+B25+B18</f>
        <v>353</v>
      </c>
      <c r="C37" s="102"/>
      <c r="D37" s="114">
        <f>D35+D25+D18</f>
        <v>151</v>
      </c>
      <c r="E37" s="102"/>
    </row>
    <row r="38" spans="1:5" ht="13.5">
      <c r="A38" s="111"/>
      <c r="B38" s="103"/>
      <c r="C38" s="102"/>
      <c r="D38" s="103"/>
      <c r="E38" s="102"/>
    </row>
    <row r="39" spans="1:5" s="106" customFormat="1" ht="13.5">
      <c r="A39" s="111" t="s">
        <v>94</v>
      </c>
      <c r="B39" s="105">
        <v>494</v>
      </c>
      <c r="C39" s="102"/>
      <c r="D39" s="105">
        <v>343</v>
      </c>
      <c r="E39" s="102"/>
    </row>
    <row r="40" spans="1:5" s="106" customFormat="1" ht="13.5">
      <c r="A40" s="111"/>
      <c r="B40" s="115"/>
      <c r="C40" s="102"/>
      <c r="D40" s="115"/>
      <c r="E40" s="102"/>
    </row>
    <row r="41" spans="1:5" ht="14.25" thickBot="1">
      <c r="A41" s="142" t="s">
        <v>128</v>
      </c>
      <c r="B41" s="116">
        <f>B39+B37</f>
        <v>847</v>
      </c>
      <c r="C41" s="102"/>
      <c r="D41" s="116">
        <f>D39+D37</f>
        <v>494</v>
      </c>
      <c r="E41" s="102"/>
    </row>
    <row r="42" spans="1:5" ht="14.25" thickTop="1">
      <c r="A42" s="117"/>
      <c r="B42" s="119"/>
      <c r="C42" s="118"/>
      <c r="D42" s="119"/>
      <c r="E42" s="118"/>
    </row>
    <row r="43" spans="1:5" ht="13.5">
      <c r="A43" s="117"/>
      <c r="B43" s="119"/>
      <c r="C43" s="118"/>
      <c r="D43" s="119"/>
      <c r="E43" s="118"/>
    </row>
    <row r="44" spans="1:5" ht="13.5">
      <c r="A44" s="141" t="s">
        <v>125</v>
      </c>
      <c r="B44" s="119"/>
      <c r="C44" s="118"/>
      <c r="D44" s="119"/>
      <c r="E44" s="118"/>
    </row>
    <row r="45" spans="1:5" ht="13.5">
      <c r="A45" s="120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spans="1:5" ht="13.5">
      <c r="A48" s="75"/>
      <c r="B48" s="102"/>
      <c r="C48" s="102"/>
      <c r="D48" s="103"/>
      <c r="E48" s="102"/>
    </row>
    <row r="49" ht="13.5">
      <c r="A49" s="78" t="s">
        <v>90</v>
      </c>
    </row>
    <row r="50" ht="13.5">
      <c r="A50" s="133" t="s">
        <v>111</v>
      </c>
    </row>
    <row r="51" ht="13.5">
      <c r="A51" s="78" t="s">
        <v>91</v>
      </c>
    </row>
    <row r="52" ht="13.5">
      <c r="A52" s="133" t="s">
        <v>89</v>
      </c>
    </row>
    <row r="53" ht="13.5">
      <c r="A53" s="130"/>
    </row>
    <row r="54" spans="1:5" ht="13.5">
      <c r="A54" s="123"/>
      <c r="B54" s="124"/>
      <c r="C54" s="124"/>
      <c r="D54" s="124"/>
      <c r="E54" s="124"/>
    </row>
    <row r="55" ht="13.5">
      <c r="A55" s="14"/>
    </row>
    <row r="56" ht="13.5">
      <c r="A56" s="125"/>
    </row>
    <row r="57" ht="13.5">
      <c r="A57" s="126"/>
    </row>
    <row r="58" ht="13.5">
      <c r="A58" s="127"/>
    </row>
    <row r="59" ht="13.5">
      <c r="A59" s="128"/>
    </row>
    <row r="60" ht="13.5">
      <c r="A60" s="127"/>
    </row>
    <row r="61" ht="13.5">
      <c r="A61" s="129"/>
    </row>
    <row r="62" ht="13.5">
      <c r="A62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tabSelected="1" zoomScale="85" zoomScaleNormal="85" zoomScaleSheetLayoutView="100" zoomScalePageLayoutView="0" workbookViewId="0" topLeftCell="A10">
      <selection activeCell="O19" sqref="O19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126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9" t="s">
        <v>44</v>
      </c>
      <c r="H8" s="205" t="s">
        <v>50</v>
      </c>
      <c r="I8" s="207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10"/>
      <c r="H9" s="206"/>
      <c r="I9" s="208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251</v>
      </c>
      <c r="F11" s="178" t="e">
        <f>#REF!+#REF!+#REF!+#REF!</f>
        <v>#REF!</v>
      </c>
      <c r="G11" s="178">
        <v>-4975</v>
      </c>
      <c r="H11" s="178" t="e">
        <f>#REF!+#REF!+#REF!+#REF!</f>
        <v>#REF!</v>
      </c>
      <c r="I11" s="178">
        <v>237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8249</v>
      </c>
      <c r="N11" s="178" t="e">
        <f>#REF!+#REF!+#REF!+#REF!</f>
        <v>#REF!</v>
      </c>
      <c r="O11" s="178">
        <v>6166</v>
      </c>
      <c r="P11" s="179"/>
    </row>
    <row r="12" spans="1:16" s="180" customFormat="1" ht="21" thickTop="1">
      <c r="A12" s="168" t="s">
        <v>95</v>
      </c>
      <c r="B12" s="181"/>
      <c r="G12" s="180">
        <v>1883</v>
      </c>
      <c r="O12" s="180">
        <v>1883</v>
      </c>
      <c r="P12" s="179"/>
    </row>
    <row r="13" spans="1:7" s="180" customFormat="1" ht="20.25">
      <c r="A13" s="182" t="s">
        <v>105</v>
      </c>
      <c r="B13" s="181"/>
      <c r="E13" s="180">
        <v>71</v>
      </c>
      <c r="G13" s="180">
        <v>-71</v>
      </c>
    </row>
    <row r="14" spans="1:16" s="180" customFormat="1" ht="20.25">
      <c r="A14" s="182" t="s">
        <v>84</v>
      </c>
      <c r="B14" s="181"/>
      <c r="G14" s="180">
        <v>391</v>
      </c>
      <c r="I14" s="180">
        <v>258</v>
      </c>
      <c r="M14" s="180">
        <v>-391</v>
      </c>
      <c r="O14" s="180">
        <v>258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122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322</v>
      </c>
      <c r="F17" s="178" t="e">
        <f t="shared" si="0"/>
        <v>#REF!</v>
      </c>
      <c r="G17" s="178">
        <f t="shared" si="0"/>
        <v>-2772</v>
      </c>
      <c r="H17" s="178" t="e">
        <f t="shared" si="0"/>
        <v>#REF!</v>
      </c>
      <c r="I17" s="178">
        <f t="shared" si="0"/>
        <v>495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7858</v>
      </c>
      <c r="N17" s="178" t="e">
        <f t="shared" si="0"/>
        <v>#REF!</v>
      </c>
      <c r="O17" s="178">
        <f t="shared" si="0"/>
        <v>8307</v>
      </c>
      <c r="P17" s="179"/>
    </row>
    <row r="18" spans="1:15" s="180" customFormat="1" ht="21" thickTop="1">
      <c r="A18" s="168" t="s">
        <v>95</v>
      </c>
      <c r="B18" s="181"/>
      <c r="G18" s="180">
        <v>13</v>
      </c>
      <c r="O18" s="180">
        <v>13</v>
      </c>
    </row>
    <row r="19" spans="1:2" s="180" customFormat="1" ht="20.25">
      <c r="A19" s="182" t="s">
        <v>105</v>
      </c>
      <c r="B19" s="181"/>
    </row>
    <row r="20" spans="1:15" s="180" customFormat="1" ht="20.25">
      <c r="A20" s="182" t="s">
        <v>84</v>
      </c>
      <c r="B20" s="181"/>
      <c r="G20" s="180">
        <v>-130</v>
      </c>
      <c r="O20" s="180">
        <v>-130</v>
      </c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129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-2889</v>
      </c>
      <c r="H22" s="178" t="e">
        <f>H17+H18</f>
        <v>#REF!</v>
      </c>
      <c r="I22" s="178">
        <f>I17+I18+I20</f>
        <v>495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7858</v>
      </c>
      <c r="N22" s="178" t="e">
        <f>N17+N18</f>
        <v>#REF!</v>
      </c>
      <c r="O22" s="178">
        <f>SUM(O17:O21)</f>
        <v>8190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130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121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2023-10-12T06:35:04Z</cp:lastPrinted>
  <dcterms:created xsi:type="dcterms:W3CDTF">2003-02-07T14:36:34Z</dcterms:created>
  <dcterms:modified xsi:type="dcterms:W3CDTF">2024-01-23T08:32:23Z</dcterms:modified>
  <cp:category/>
  <cp:version/>
  <cp:contentType/>
  <cp:contentStatus/>
</cp:coreProperties>
</file>