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<sst xmlns="http://schemas.openxmlformats.org/spreadsheetml/2006/main" count="1073" uniqueCount="879">
  <si>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</si>
  <si>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</si>
  <si>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</si>
  <si>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</si>
  <si>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</si>
  <si>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</si>
  <si>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</si>
  <si>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</si>
  <si>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</si>
  <si>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</si>
  <si>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</si>
  <si>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</si>
  <si>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</si>
  <si>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</si>
  <si>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</si>
  <si>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</si>
  <si>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</si>
  <si>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</si>
  <si>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</si>
  <si>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</si>
  <si>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</si>
  <si>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</si>
  <si>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</si>
  <si>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</si>
  <si>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</si>
  <si>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</si>
  <si>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</si>
  <si>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</si>
  <si>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</si>
  <si>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</si>
  <si>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</si>
  <si>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</si>
  <si>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</si>
  <si>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</si>
  <si>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</si>
  <si>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</si>
  <si>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</si>
  <si>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</si>
  <si>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</si>
  <si>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</si>
  <si>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</si>
  <si>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</si>
  <si>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</si>
  <si>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</si>
  <si>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</si>
  <si>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</si>
  <si>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</si>
  <si>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</si>
  <si>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</si>
  <si>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</si>
  <si>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</si>
  <si>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</si>
  <si>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</si>
  <si>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</si>
  <si>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</si>
  <si>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</si>
  <si>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</si>
  <si>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</si>
  <si>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</si>
  <si>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</si>
  <si>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</si>
  <si>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</si>
  <si>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</si>
  <si>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</si>
  <si>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</si>
  <si>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</si>
  <si>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</si>
  <si>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</si>
  <si>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</si>
  <si>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</si>
  <si>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</si>
  <si>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</si>
  <si>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</si>
  <si>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</si>
  <si>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</si>
  <si>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</si>
  <si>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</si>
  <si>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</si>
  <si>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</si>
  <si>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</si>
  <si>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</si>
  <si>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</si>
  <si>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</si>
  <si>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</si>
  <si>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</si>
  <si>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</si>
  <si>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</si>
  <si>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</si>
  <si>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</si>
  <si>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</si>
  <si>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</si>
  <si>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</si>
  <si>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</si>
  <si>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</si>
  <si>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</si>
  <si>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</si>
  <si>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</si>
  <si>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</si>
  <si>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</si>
  <si>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</si>
  <si>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</si>
  <si>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</si>
  <si>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</si>
  <si>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</si>
  <si>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</si>
  <si>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</si>
  <si>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</si>
  <si>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</si>
  <si>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</si>
  <si>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</si>
  <si>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</si>
  <si>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</si>
  <si>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</si>
  <si>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</si>
  <si>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</si>
  <si>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</si>
  <si>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</si>
  <si>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</si>
  <si>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</si>
  <si>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</si>
  <si>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</si>
  <si>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</si>
  <si>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</si>
  <si>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</si>
  <si>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</si>
  <si>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</si>
  <si>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</si>
  <si>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</si>
  <si>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</si>
  <si>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</si>
  <si>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</si>
  <si>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</si>
  <si>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</si>
  <si>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</si>
  <si>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</si>
  <si>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</si>
  <si>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</si>
  <si>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</si>
  <si>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</si>
  <si>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</si>
  <si>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</si>
  <si>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</si>
  <si>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</si>
  <si>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</si>
  <si>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</si>
  <si>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</si>
  <si>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</si>
  <si>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</si>
  <si>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</si>
  <si>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</si>
  <si>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</si>
  <si>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</si>
  <si>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</si>
  <si>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</si>
  <si>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</si>
  <si>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</si>
  <si>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</si>
  <si>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</si>
  <si>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</si>
  <si>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</si>
  <si>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</si>
  <si>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</si>
  <si>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</si>
  <si>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</si>
  <si>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</si>
  <si>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</si>
  <si>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</si>
  <si>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</si>
  <si>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</si>
  <si>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</si>
  <si>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</si>
  <si>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</si>
  <si>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</si>
  <si>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</si>
  <si>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</si>
  <si>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</si>
  <si>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</si>
  <si>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</si>
  <si>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</si>
  <si>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</si>
  <si>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</si>
  <si>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</si>
  <si>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</si>
  <si>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</si>
  <si>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</si>
  <si>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</si>
  <si>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</si>
  <si>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</si>
  <si>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</si>
  <si>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</si>
  <si>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</si>
  <si>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</si>
  <si>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</si>
  <si>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</si>
  <si>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</si>
  <si>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</si>
  <si>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</si>
  <si>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</si>
  <si>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</si>
  <si>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</si>
  <si>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</si>
  <si>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</si>
  <si>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</si>
  <si>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</si>
  <si>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</si>
  <si>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</si>
  <si>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</si>
  <si>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</si>
  <si>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</si>
  <si>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</si>
  <si>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</si>
  <si>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</si>
  <si>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</si>
  <si>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</si>
  <si>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</si>
  <si>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</si>
  <si>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</si>
  <si>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</si>
  <si>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</si>
  <si>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</si>
  <si>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</si>
  <si>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</si>
  <si>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</si>
  <si>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</si>
  <si>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</si>
  <si>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</si>
  <si>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</si>
  <si>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</si>
  <si>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</si>
  <si>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</si>
  <si>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</si>
  <si>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</si>
  <si>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</si>
  <si>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</si>
  <si>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</si>
  <si>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</si>
  <si>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</si>
  <si>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</si>
  <si>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</si>
  <si>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</si>
  <si>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</si>
  <si>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</si>
  <si>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</si>
  <si>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</si>
  <si>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</si>
  <si>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</si>
  <si>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</si>
  <si>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</si>
  <si>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</si>
  <si>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</si>
  <si>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</si>
  <si>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</si>
  <si>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</si>
  <si>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</si>
  <si>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</si>
  <si>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</si>
  <si>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</si>
  <si>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</si>
  <si>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</si>
  <si>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</si>
  <si>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</si>
  <si>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</si>
  <si>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</si>
  <si>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</si>
  <si>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</si>
  <si>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</si>
  <si>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</si>
  <si>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</si>
  <si>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</si>
  <si>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</si>
  <si>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</si>
  <si>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</si>
  <si>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</si>
  <si>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</si>
  <si>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</si>
  <si>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</si>
  <si>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съставяне:28.01.2014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</si>
  <si>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</si>
  <si>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</si>
  <si>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</si>
  <si>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</si>
  <si>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</si>
  <si>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</si>
  <si>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</si>
  <si>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</si>
  <si>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</si>
  <si>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</si>
  <si>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</si>
  <si>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</si>
  <si>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</si>
  <si>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</si>
  <si>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</si>
  <si>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</si>
  <si>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</si>
  <si>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</si>
  <si>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</si>
  <si>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</si>
  <si>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</si>
  <si>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</si>
  <si>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</si>
  <si>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</si>
  <si>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</si>
  <si>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</si>
  <si>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</si>
  <si>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</si>
  <si>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</si>
  <si>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</si>
  <si>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</si>
  <si>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</si>
  <si>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</si>
  <si>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</si>
  <si>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</si>
  <si>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</si>
  <si>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</si>
  <si>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</si>
  <si>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</si>
  <si>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</si>
  <si>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</si>
  <si>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</si>
  <si>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</si>
  <si>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</si>
  <si>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</si>
  <si>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</si>
  <si>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</si>
  <si>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</si>
  <si>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</si>
  <si>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</si>
  <si>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</si>
  <si>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</si>
  <si>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</si>
  <si>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</si>
  <si>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</si>
  <si>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</si>
  <si>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</si>
  <si>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</si>
  <si>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</si>
  <si>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</si>
  <si>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</si>
  <si>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</si>
  <si>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</si>
  <si>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</si>
  <si>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</si>
  <si>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</si>
  <si>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</si>
  <si>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</si>
  <si>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</si>
  <si>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</si>
  <si>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</si>
  <si>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</si>
  <si>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</si>
  <si>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</si>
  <si>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</si>
  <si>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</si>
  <si>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</si>
  <si>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</si>
  <si>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</si>
  <si>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</si>
  <si>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</si>
  <si>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</si>
  <si>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</si>
  <si>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</si>
  <si>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</si>
  <si>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</si>
  <si>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</si>
  <si>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</si>
  <si>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</si>
  <si>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</si>
  <si>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</si>
  <si>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</si>
  <si>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</si>
  <si>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</si>
  <si>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</si>
  <si>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</si>
  <si>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</si>
  <si>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</si>
  <si>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</si>
  <si>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</si>
  <si>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</si>
  <si>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</si>
  <si>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</si>
  <si>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</si>
  <si>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</si>
  <si>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</si>
  <si>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</si>
  <si>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</si>
  <si>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</si>
  <si>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</si>
  <si>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</si>
  <si>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</si>
  <si>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</si>
  <si>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</si>
  <si>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</si>
  <si>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</si>
  <si>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</si>
  <si>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</si>
  <si>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</si>
  <si>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</si>
  <si>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</si>
  <si>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</si>
  <si>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</si>
  <si>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</si>
  <si>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</si>
  <si>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</si>
  <si>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</si>
  <si>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</si>
  <si>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</si>
  <si>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</si>
  <si>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</si>
  <si>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</si>
  <si>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</si>
  <si>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</si>
  <si>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</si>
  <si>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</si>
  <si>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</si>
  <si>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</si>
  <si>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</si>
  <si>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</si>
  <si>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</si>
  <si>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</si>
  <si>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</si>
  <si>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</si>
  <si>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</si>
  <si>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</si>
  <si>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</si>
  <si>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</si>
  <si>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</si>
  <si>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</si>
  <si>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</si>
  <si>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</si>
  <si>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</si>
  <si>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</si>
  <si>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</si>
  <si>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</si>
  <si>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</si>
  <si>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</si>
  <si>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</si>
  <si>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</si>
  <si>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</si>
  <si>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</si>
  <si>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</si>
  <si>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</si>
  <si>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</si>
  <si>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</si>
  <si>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</si>
  <si>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</si>
  <si>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</si>
  <si>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</si>
  <si>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</si>
  <si>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</si>
  <si>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</si>
  <si>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</si>
  <si>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</si>
  <si>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</si>
  <si>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</si>
  <si>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</si>
  <si>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</si>
  <si>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</si>
  <si>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</si>
  <si>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</si>
  <si>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</si>
  <si>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</si>
  <si>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</si>
  <si>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</si>
  <si>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</si>
  <si>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</si>
  <si>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</si>
  <si>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</si>
  <si>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</si>
  <si>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</si>
  <si>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</si>
  <si>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</si>
  <si>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</si>
  <si>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</si>
  <si>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</si>
  <si>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</si>
  <si>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</si>
  <si>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</si>
  <si>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</si>
  <si>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</si>
  <si>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</si>
  <si>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</si>
  <si>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</si>
  <si>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</si>
  <si>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</si>
  <si>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</si>
  <si>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</si>
  <si>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</si>
  <si>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</si>
  <si>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</si>
  <si>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</si>
  <si>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</si>
  <si>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</si>
  <si>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</si>
  <si>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</si>
  <si>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</si>
  <si>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</si>
  <si>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</si>
  <si>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</si>
  <si>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</si>
  <si>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</si>
  <si>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</si>
  <si>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</si>
  <si>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</si>
  <si>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</si>
  <si>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</si>
  <si>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</si>
  <si>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</si>
  <si>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</si>
  <si>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</si>
  <si>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</si>
  <si>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</si>
  <si>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</si>
  <si>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</si>
  <si>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</si>
  <si>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</si>
  <si>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</si>
  <si>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</si>
  <si>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</si>
  <si>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</si>
  <si>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</si>
  <si>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</si>
  <si>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</si>
  <si>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</si>
  <si>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</si>
  <si>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</si>
  <si>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</si>
  <si>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</si>
  <si>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</si>
  <si>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</si>
  <si>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</si>
  <si>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</si>
  <si>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</si>
  <si>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</si>
  <si>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</si>
  <si>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</si>
  <si>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</si>
  <si>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</si>
  <si>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</si>
  <si>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съставяне:28.01.2014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</si>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</sst>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41639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973</v>
      </c>
      <c r="D12" s="46">
        <v>1120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104</v>
      </c>
      <c r="D13" s="46">
        <v>92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381</v>
      </c>
      <c r="D14" s="46">
        <v>411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51</v>
      </c>
      <c r="D15" s="46">
        <v>65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6</v>
      </c>
      <c r="D16" s="46">
        <v>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35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1828</v>
      </c>
      <c r="D19" s="65">
        <f>SUM(D11:D18)</f>
        <v>2006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</v>
      </c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196</v>
      </c>
      <c r="D24" s="46">
        <v>229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197</v>
      </c>
      <c r="D27" s="65">
        <f>SUM(D23:D26)</f>
        <v>230</v>
      </c>
      <c r="E27" s="73" t="s">
        <v>85</v>
      </c>
      <c r="F27" s="47" t="s">
        <v>86</v>
      </c>
      <c r="G27" s="57">
        <f>SUM(G28:G30)</f>
        <v>-5978</v>
      </c>
      <c r="H27" s="58">
        <f>SUM(H28:H30)</f>
        <v>-5777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-6061</v>
      </c>
      <c r="H29" s="54">
        <v>-5860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>
        <v>-24</v>
      </c>
      <c r="H32" s="54">
        <v>-18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-6002</v>
      </c>
      <c r="H33" s="58">
        <f>H27+H31+H32</f>
        <v>-5795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-2522</v>
      </c>
      <c r="H36" s="58">
        <f>H25+H17+H33</f>
        <v>-2315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9466</v>
      </c>
      <c r="H47" s="49">
        <v>9779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15</v>
      </c>
      <c r="H48" s="49">
        <v>64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9481</v>
      </c>
      <c r="H49" s="58">
        <f>SUM(H43:H48)</f>
        <v>9843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301</v>
      </c>
      <c r="D54" s="46">
        <v>301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5752</v>
      </c>
      <c r="D55" s="65">
        <f>D19+D20+D21+D27+D32+D45+D51+D53+D54</f>
        <v>5963</v>
      </c>
      <c r="E55" s="40" t="s">
        <v>175</v>
      </c>
      <c r="F55" s="83" t="s">
        <v>176</v>
      </c>
      <c r="G55" s="57">
        <f>G49+G51+G52+G53+G54</f>
        <v>9481</v>
      </c>
      <c r="H55" s="58">
        <f>H49+H51+H52+H53+H54</f>
        <v>9843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647</v>
      </c>
      <c r="D58" s="46">
        <v>708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91</v>
      </c>
      <c r="D59" s="46">
        <v>105</v>
      </c>
      <c r="E59" s="69" t="s">
        <v>184</v>
      </c>
      <c r="F59" s="47" t="s">
        <v>185</v>
      </c>
      <c r="G59" s="48">
        <v>539</v>
      </c>
      <c r="H59" s="49">
        <v>207</v>
      </c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>
        <v>215</v>
      </c>
      <c r="H60" s="49"/>
    </row>
    <row r="61" spans="1:18" ht="15">
      <c r="A61" s="38" t="s">
        <v>190</v>
      </c>
      <c r="B61" s="55" t="s">
        <v>191</v>
      </c>
      <c r="C61" s="45">
        <v>589</v>
      </c>
      <c r="D61" s="46">
        <v>703</v>
      </c>
      <c r="E61" s="52" t="s">
        <v>192</v>
      </c>
      <c r="F61" s="100" t="s">
        <v>193</v>
      </c>
      <c r="G61" s="57">
        <f>SUM(G62:G68)</f>
        <v>2976</v>
      </c>
      <c r="H61" s="58">
        <f>SUM(H62:H68)</f>
        <v>3203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97</v>
      </c>
      <c r="H62" s="49">
        <v>200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0</v>
      </c>
      <c r="H63" s="49">
        <v>26</v>
      </c>
      <c r="M63" s="74"/>
    </row>
    <row r="64" spans="1:15" ht="15">
      <c r="A64" s="38" t="s">
        <v>53</v>
      </c>
      <c r="B64" s="63" t="s">
        <v>202</v>
      </c>
      <c r="C64" s="64">
        <f>SUM(C58:C63)</f>
        <v>1338</v>
      </c>
      <c r="D64" s="65">
        <f>SUM(D58:D63)</f>
        <v>1527</v>
      </c>
      <c r="E64" s="40" t="s">
        <v>203</v>
      </c>
      <c r="F64" s="47" t="s">
        <v>204</v>
      </c>
      <c r="G64" s="48">
        <v>2605</v>
      </c>
      <c r="H64" s="49">
        <v>2565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107</v>
      </c>
      <c r="H66" s="49">
        <v>224</v>
      </c>
    </row>
    <row r="67" spans="1:8" ht="15">
      <c r="A67" s="38" t="s">
        <v>210</v>
      </c>
      <c r="B67" s="44" t="s">
        <v>211</v>
      </c>
      <c r="C67" s="45">
        <v>188</v>
      </c>
      <c r="D67" s="46">
        <v>6</v>
      </c>
      <c r="E67" s="40" t="s">
        <v>212</v>
      </c>
      <c r="F67" s="47" t="s">
        <v>213</v>
      </c>
      <c r="G67" s="48">
        <v>42</v>
      </c>
      <c r="H67" s="49">
        <v>79</v>
      </c>
    </row>
    <row r="68" spans="1:8" ht="15">
      <c r="A68" s="38" t="s">
        <v>214</v>
      </c>
      <c r="B68" s="44" t="s">
        <v>215</v>
      </c>
      <c r="C68" s="45">
        <v>538</v>
      </c>
      <c r="D68" s="46">
        <v>471</v>
      </c>
      <c r="E68" s="40" t="s">
        <v>216</v>
      </c>
      <c r="F68" s="47" t="s">
        <v>217</v>
      </c>
      <c r="G68" s="48">
        <v>125</v>
      </c>
      <c r="H68" s="49">
        <v>109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592</v>
      </c>
      <c r="H69" s="49">
        <v>483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4322</v>
      </c>
      <c r="H71" s="103">
        <f>H59+H60+H61+H69+H70</f>
        <v>3893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24</v>
      </c>
      <c r="D72" s="46">
        <v>110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1048</v>
      </c>
      <c r="D74" s="46">
        <v>1058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3613</v>
      </c>
      <c r="D75" s="65">
        <f>SUM(D67:D74)</f>
        <v>3460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4322</v>
      </c>
      <c r="H79" s="115">
        <f>H71+H74+H75+H76</f>
        <v>3893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307</v>
      </c>
      <c r="D87" s="46">
        <v>368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271</v>
      </c>
      <c r="D88" s="46">
        <v>103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578</v>
      </c>
      <c r="D91" s="65">
        <f>SUM(D87:D90)</f>
        <v>471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5529</v>
      </c>
      <c r="D93" s="65">
        <f>D64+D75+D84+D91+D92</f>
        <v>5458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11281</v>
      </c>
      <c r="D94" s="123">
        <f>D93+D55</f>
        <v>11421</v>
      </c>
      <c r="E94" s="124" t="s">
        <v>273</v>
      </c>
      <c r="F94" s="125" t="s">
        <v>274</v>
      </c>
      <c r="G94" s="126">
        <f>G36+G39+G55+G79</f>
        <v>11281</v>
      </c>
      <c r="H94" s="127">
        <f>H36+H39+H55+H79</f>
        <v>11421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41639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4219</v>
      </c>
      <c r="D9" s="164">
        <v>4552</v>
      </c>
      <c r="E9" s="162" t="s">
        <v>292</v>
      </c>
      <c r="F9" s="165" t="s">
        <v>293</v>
      </c>
      <c r="G9" s="166">
        <v>7321</v>
      </c>
      <c r="H9" s="166">
        <v>7966</v>
      </c>
    </row>
    <row r="10" spans="1:8" ht="12">
      <c r="A10" s="162" t="s">
        <v>294</v>
      </c>
      <c r="B10" s="163" t="s">
        <v>295</v>
      </c>
      <c r="C10" s="164">
        <v>620</v>
      </c>
      <c r="D10" s="164">
        <v>683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267</v>
      </c>
      <c r="D11" s="164">
        <v>322</v>
      </c>
      <c r="E11" s="167" t="s">
        <v>300</v>
      </c>
      <c r="F11" s="165" t="s">
        <v>301</v>
      </c>
      <c r="G11" s="166">
        <v>69</v>
      </c>
      <c r="H11" s="166">
        <v>78</v>
      </c>
    </row>
    <row r="12" spans="1:8" ht="12">
      <c r="A12" s="162" t="s">
        <v>302</v>
      </c>
      <c r="B12" s="163" t="s">
        <v>303</v>
      </c>
      <c r="C12" s="164">
        <v>1541</v>
      </c>
      <c r="D12" s="164">
        <v>1466</v>
      </c>
      <c r="E12" s="167" t="s">
        <v>80</v>
      </c>
      <c r="F12" s="165" t="s">
        <v>304</v>
      </c>
      <c r="G12" s="166">
        <v>426</v>
      </c>
      <c r="H12" s="166">
        <v>652</v>
      </c>
    </row>
    <row r="13" spans="1:18" ht="12">
      <c r="A13" s="162" t="s">
        <v>305</v>
      </c>
      <c r="B13" s="163" t="s">
        <v>306</v>
      </c>
      <c r="C13" s="164">
        <v>261</v>
      </c>
      <c r="D13" s="164">
        <v>247</v>
      </c>
      <c r="E13" s="168" t="s">
        <v>53</v>
      </c>
      <c r="F13" s="169" t="s">
        <v>307</v>
      </c>
      <c r="G13" s="158">
        <f>SUM(G9:G12)</f>
        <v>7816</v>
      </c>
      <c r="H13" s="158">
        <f>SUM(H9:H12)</f>
        <v>8696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3</v>
      </c>
      <c r="D14" s="164">
        <v>3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-54</v>
      </c>
      <c r="D15" s="172">
        <v>451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94</v>
      </c>
      <c r="D16" s="172">
        <v>61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6951</v>
      </c>
      <c r="D19" s="178">
        <f>SUM(D9:D15)+D16</f>
        <v>7785</v>
      </c>
      <c r="E19" s="157" t="s">
        <v>324</v>
      </c>
      <c r="F19" s="170" t="s">
        <v>325</v>
      </c>
      <c r="G19" s="166">
        <v>6</v>
      </c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841</v>
      </c>
      <c r="D22" s="164">
        <v>878</v>
      </c>
      <c r="E22" s="157" t="s">
        <v>333</v>
      </c>
      <c r="F22" s="170" t="s">
        <v>334</v>
      </c>
      <c r="G22" s="166">
        <v>1</v>
      </c>
      <c r="H22" s="166">
        <v>14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18</v>
      </c>
      <c r="D24" s="164">
        <v>46</v>
      </c>
      <c r="E24" s="168" t="s">
        <v>105</v>
      </c>
      <c r="F24" s="173" t="s">
        <v>341</v>
      </c>
      <c r="G24" s="158">
        <f>SUM(G19:G23)</f>
        <v>7</v>
      </c>
      <c r="H24" s="158">
        <f>SUM(H19:H23)</f>
        <v>14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37</v>
      </c>
      <c r="D25" s="164">
        <v>40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896</v>
      </c>
      <c r="D26" s="178">
        <f>SUM(D22:D25)</f>
        <v>964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7847</v>
      </c>
      <c r="D28" s="161">
        <f>D26+D19</f>
        <v>8749</v>
      </c>
      <c r="E28" s="155" t="s">
        <v>346</v>
      </c>
      <c r="F28" s="173" t="s">
        <v>347</v>
      </c>
      <c r="G28" s="158">
        <f>G13+G15+G24</f>
        <v>7823</v>
      </c>
      <c r="H28" s="158">
        <f>H13+H15+H24</f>
        <v>8710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24</v>
      </c>
      <c r="H30" s="182">
        <f>IF((D28-H28)&gt;0,D28-H28,0)</f>
        <v>39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7847</v>
      </c>
      <c r="D33" s="178">
        <f>D28+D31+D32</f>
        <v>8749</v>
      </c>
      <c r="E33" s="155" t="s">
        <v>362</v>
      </c>
      <c r="F33" s="173" t="s">
        <v>363</v>
      </c>
      <c r="G33" s="182">
        <f>G32+G31+G28</f>
        <v>7823</v>
      </c>
      <c r="H33" s="182">
        <f>H32+H31+H28</f>
        <v>8710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24</v>
      </c>
      <c r="H34" s="158">
        <f>IF((D33-H33)&gt;0,D33-H33,0)</f>
        <v>39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24</v>
      </c>
      <c r="H39" s="199">
        <f>IF(H34&gt;0,IF(D35+H34&lt;0,0,D35+H34),IF(D34-D35&lt;0,D35-D34,0))</f>
        <v>39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24</v>
      </c>
      <c r="H41" s="156">
        <f>IF(D39=0,IF(H39-H40&gt;0,H39-H40+D40,0),IF(D39-D40&lt;0,D40-D39+H40,0))</f>
        <v>39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7847</v>
      </c>
      <c r="D42" s="182">
        <f>D33+D35+D39</f>
        <v>8749</v>
      </c>
      <c r="E42" s="185" t="s">
        <v>389</v>
      </c>
      <c r="F42" s="194" t="s">
        <v>390</v>
      </c>
      <c r="G42" s="182">
        <f>G39+G33</f>
        <v>7847</v>
      </c>
      <c r="H42" s="182">
        <f>H39+H33</f>
        <v>8749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41667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41639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7391</v>
      </c>
      <c r="D10" s="241">
        <v>8587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-5232</v>
      </c>
      <c r="D11" s="241">
        <v>-6123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-1341</v>
      </c>
      <c r="D13" s="241">
        <v>-1281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147</v>
      </c>
      <c r="D14" s="241">
        <v>248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-103</v>
      </c>
      <c r="D17" s="241"/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-17</v>
      </c>
      <c r="D18" s="241">
        <v>-21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-26</v>
      </c>
      <c r="D19" s="241">
        <v>-4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819</v>
      </c>
      <c r="D20" s="237">
        <f>SUM(D10:D19)</f>
        <v>1406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-117</v>
      </c>
      <c r="D22" s="241">
        <v>-109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-172</v>
      </c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-289</v>
      </c>
      <c r="D32" s="237">
        <f>SUM(D22:D31)</f>
        <v>-109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4510</v>
      </c>
      <c r="D36" s="241">
        <v>3132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-4251</v>
      </c>
      <c r="D37" s="241">
        <v>-3334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-645</v>
      </c>
      <c r="D39" s="241">
        <v>-884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-37</v>
      </c>
      <c r="D41" s="241">
        <v>-40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-423</v>
      </c>
      <c r="D42" s="237">
        <f>SUM(D34:D41)</f>
        <v>-1126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107</v>
      </c>
      <c r="D43" s="237">
        <f>D42+D32+D20</f>
        <v>171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471</v>
      </c>
      <c r="D44" s="251">
        <v>300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578</v>
      </c>
      <c r="D45" s="237">
        <f>D44+D43</f>
        <v>471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578</v>
      </c>
      <c r="D46" s="252">
        <v>471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41639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-5878</v>
      </c>
      <c r="K11" s="303"/>
      <c r="L11" s="304">
        <f>SUM(C11:K11)</f>
        <v>-2315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-183</v>
      </c>
      <c r="K12" s="306">
        <f t="shared" si="0"/>
        <v>0</v>
      </c>
      <c r="L12" s="304">
        <f aca="true" t="shared" si="1" ref="L12:L32">SUM(C12:K12)</f>
        <v>-183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>
        <v>-183</v>
      </c>
      <c r="K14" s="303"/>
      <c r="L14" s="304">
        <f t="shared" si="1"/>
        <v>-183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-6061</v>
      </c>
      <c r="K15" s="310">
        <f t="shared" si="2"/>
        <v>0</v>
      </c>
      <c r="L15" s="304">
        <f t="shared" si="1"/>
        <v>-2498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-24</v>
      </c>
      <c r="K16" s="303"/>
      <c r="L16" s="304">
        <f t="shared" si="1"/>
        <v>-24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83</v>
      </c>
      <c r="J29" s="306">
        <f t="shared" si="6"/>
        <v>-6085</v>
      </c>
      <c r="K29" s="306">
        <f t="shared" si="6"/>
        <v>0</v>
      </c>
      <c r="L29" s="304">
        <f t="shared" si="1"/>
        <v>-2522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83</v>
      </c>
      <c r="J32" s="306">
        <f t="shared" si="7"/>
        <v>-6085</v>
      </c>
      <c r="K32" s="306">
        <f t="shared" si="7"/>
        <v>0</v>
      </c>
      <c r="L32" s="304">
        <f t="shared" si="1"/>
        <v>-2522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41639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2537</v>
      </c>
      <c r="L10" s="353">
        <v>147</v>
      </c>
      <c r="M10" s="353"/>
      <c r="N10" s="352">
        <f aca="true" t="shared" si="4" ref="N10:N39">K10+L10-M10</f>
        <v>2684</v>
      </c>
      <c r="O10" s="353"/>
      <c r="P10" s="353"/>
      <c r="Q10" s="352">
        <f t="shared" si="0"/>
        <v>2684</v>
      </c>
      <c r="R10" s="352">
        <f t="shared" si="1"/>
        <v>973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2385</v>
      </c>
      <c r="E11" s="351">
        <v>54</v>
      </c>
      <c r="F11" s="351"/>
      <c r="G11" s="352">
        <f t="shared" si="2"/>
        <v>2439</v>
      </c>
      <c r="H11" s="353"/>
      <c r="I11" s="353"/>
      <c r="J11" s="352">
        <f t="shared" si="3"/>
        <v>2439</v>
      </c>
      <c r="K11" s="353">
        <v>2293</v>
      </c>
      <c r="L11" s="353">
        <v>42</v>
      </c>
      <c r="M11" s="353"/>
      <c r="N11" s="352">
        <f t="shared" si="4"/>
        <v>2335</v>
      </c>
      <c r="O11" s="353"/>
      <c r="P11" s="353"/>
      <c r="Q11" s="352">
        <f t="shared" si="0"/>
        <v>2335</v>
      </c>
      <c r="R11" s="352">
        <f t="shared" si="1"/>
        <v>104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330</v>
      </c>
      <c r="L12" s="353">
        <v>30</v>
      </c>
      <c r="M12" s="353"/>
      <c r="N12" s="352">
        <f t="shared" si="4"/>
        <v>360</v>
      </c>
      <c r="O12" s="353"/>
      <c r="P12" s="353"/>
      <c r="Q12" s="352">
        <f t="shared" si="0"/>
        <v>360</v>
      </c>
      <c r="R12" s="352">
        <f t="shared" si="1"/>
        <v>381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245</v>
      </c>
      <c r="E13" s="351"/>
      <c r="F13" s="351">
        <v>3</v>
      </c>
      <c r="G13" s="352">
        <f t="shared" si="2"/>
        <v>242</v>
      </c>
      <c r="H13" s="353"/>
      <c r="I13" s="353"/>
      <c r="J13" s="352">
        <f t="shared" si="3"/>
        <v>242</v>
      </c>
      <c r="K13" s="353">
        <v>180</v>
      </c>
      <c r="L13" s="353">
        <v>14</v>
      </c>
      <c r="M13" s="353">
        <v>3</v>
      </c>
      <c r="N13" s="352">
        <f t="shared" si="4"/>
        <v>191</v>
      </c>
      <c r="O13" s="353"/>
      <c r="P13" s="353"/>
      <c r="Q13" s="352">
        <f t="shared" si="0"/>
        <v>191</v>
      </c>
      <c r="R13" s="352">
        <f t="shared" si="1"/>
        <v>51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35</v>
      </c>
      <c r="E14" s="351">
        <v>2</v>
      </c>
      <c r="F14" s="351"/>
      <c r="G14" s="352">
        <f t="shared" si="2"/>
        <v>37</v>
      </c>
      <c r="H14" s="353"/>
      <c r="I14" s="353"/>
      <c r="J14" s="352">
        <f t="shared" si="3"/>
        <v>37</v>
      </c>
      <c r="K14" s="353">
        <v>30</v>
      </c>
      <c r="L14" s="353">
        <v>1</v>
      </c>
      <c r="M14" s="353"/>
      <c r="N14" s="352">
        <f t="shared" si="4"/>
        <v>31</v>
      </c>
      <c r="O14" s="353"/>
      <c r="P14" s="353"/>
      <c r="Q14" s="352">
        <f t="shared" si="0"/>
        <v>31</v>
      </c>
      <c r="R14" s="352">
        <f t="shared" si="1"/>
        <v>6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>
        <v>17</v>
      </c>
      <c r="F15" s="358">
        <v>17</v>
      </c>
      <c r="G15" s="352">
        <f t="shared" si="2"/>
        <v>35</v>
      </c>
      <c r="H15" s="359"/>
      <c r="I15" s="359"/>
      <c r="J15" s="352">
        <f t="shared" si="3"/>
        <v>35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35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7376</v>
      </c>
      <c r="E17" s="365">
        <f>SUM(E9:E16)</f>
        <v>73</v>
      </c>
      <c r="F17" s="365">
        <f>SUM(F9:F16)</f>
        <v>20</v>
      </c>
      <c r="G17" s="352">
        <f t="shared" si="2"/>
        <v>7429</v>
      </c>
      <c r="H17" s="366">
        <f>SUM(H9:H16)</f>
        <v>0</v>
      </c>
      <c r="I17" s="366">
        <f>SUM(I9:I16)</f>
        <v>0</v>
      </c>
      <c r="J17" s="352">
        <f t="shared" si="3"/>
        <v>7429</v>
      </c>
      <c r="K17" s="366">
        <f>SUM(K9:K16)</f>
        <v>5370</v>
      </c>
      <c r="L17" s="366">
        <f>SUM(L9:L16)</f>
        <v>234</v>
      </c>
      <c r="M17" s="366">
        <f>SUM(M9:M16)</f>
        <v>3</v>
      </c>
      <c r="N17" s="352">
        <f t="shared" si="4"/>
        <v>5601</v>
      </c>
      <c r="O17" s="366">
        <f>SUM(O9:O16)</f>
        <v>0</v>
      </c>
      <c r="P17" s="366">
        <f>SUM(P9:P16)</f>
        <v>0</v>
      </c>
      <c r="Q17" s="352">
        <f t="shared" si="5"/>
        <v>5601</v>
      </c>
      <c r="R17" s="352">
        <f t="shared" si="6"/>
        <v>1828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/>
      <c r="M21" s="353"/>
      <c r="N21" s="352">
        <f t="shared" si="4"/>
        <v>2</v>
      </c>
      <c r="O21" s="353"/>
      <c r="P21" s="353"/>
      <c r="Q21" s="352">
        <f t="shared" si="5"/>
        <v>2</v>
      </c>
      <c r="R21" s="352">
        <f t="shared" si="6"/>
        <v>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99</v>
      </c>
      <c r="L22" s="353">
        <v>33</v>
      </c>
      <c r="M22" s="353"/>
      <c r="N22" s="352">
        <f t="shared" si="4"/>
        <v>132</v>
      </c>
      <c r="O22" s="353"/>
      <c r="P22" s="353"/>
      <c r="Q22" s="352">
        <f t="shared" si="5"/>
        <v>132</v>
      </c>
      <c r="R22" s="352">
        <f t="shared" si="6"/>
        <v>196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/>
      <c r="G24" s="352">
        <f t="shared" si="2"/>
        <v>105</v>
      </c>
      <c r="H24" s="353"/>
      <c r="I24" s="353"/>
      <c r="J24" s="352">
        <f t="shared" si="3"/>
        <v>105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436</v>
      </c>
      <c r="H25" s="378">
        <f t="shared" si="7"/>
        <v>0</v>
      </c>
      <c r="I25" s="378">
        <f t="shared" si="7"/>
        <v>0</v>
      </c>
      <c r="J25" s="377">
        <f t="shared" si="3"/>
        <v>436</v>
      </c>
      <c r="K25" s="378">
        <f t="shared" si="7"/>
        <v>206</v>
      </c>
      <c r="L25" s="378">
        <f t="shared" si="7"/>
        <v>33</v>
      </c>
      <c r="M25" s="378">
        <f t="shared" si="7"/>
        <v>0</v>
      </c>
      <c r="N25" s="377">
        <f t="shared" si="4"/>
        <v>239</v>
      </c>
      <c r="O25" s="378">
        <f t="shared" si="7"/>
        <v>0</v>
      </c>
      <c r="P25" s="378">
        <f t="shared" si="7"/>
        <v>0</v>
      </c>
      <c r="Q25" s="377">
        <f t="shared" si="5"/>
        <v>239</v>
      </c>
      <c r="R25" s="377">
        <f t="shared" si="6"/>
        <v>197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11238</v>
      </c>
      <c r="E40" s="396">
        <f>E17+E18+E19+E25+E38+E39</f>
        <v>73</v>
      </c>
      <c r="F40" s="396">
        <f aca="true" t="shared" si="13" ref="F40:R40">F17+F18+F19+F25+F38+F39</f>
        <v>20</v>
      </c>
      <c r="G40" s="396">
        <f t="shared" si="13"/>
        <v>11291</v>
      </c>
      <c r="H40" s="396">
        <f t="shared" si="13"/>
        <v>0</v>
      </c>
      <c r="I40" s="396">
        <f t="shared" si="13"/>
        <v>0</v>
      </c>
      <c r="J40" s="396">
        <f t="shared" si="13"/>
        <v>11291</v>
      </c>
      <c r="K40" s="396">
        <f t="shared" si="13"/>
        <v>5576</v>
      </c>
      <c r="L40" s="396">
        <f t="shared" si="13"/>
        <v>267</v>
      </c>
      <c r="M40" s="396">
        <f t="shared" si="13"/>
        <v>3</v>
      </c>
      <c r="N40" s="396">
        <f t="shared" si="13"/>
        <v>5840</v>
      </c>
      <c r="O40" s="396">
        <f t="shared" si="13"/>
        <v>0</v>
      </c>
      <c r="P40" s="396">
        <f t="shared" si="13"/>
        <v>0</v>
      </c>
      <c r="Q40" s="396">
        <f t="shared" si="13"/>
        <v>5840</v>
      </c>
      <c r="R40" s="396">
        <f t="shared" si="13"/>
        <v>5451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41639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301</v>
      </c>
      <c r="D21" s="435"/>
      <c r="E21" s="436">
        <f t="shared" si="0"/>
        <v>301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188</v>
      </c>
      <c r="D24" s="441">
        <f>SUM(D25:D27)</f>
        <v>188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172</v>
      </c>
      <c r="D25" s="435">
        <v>172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4</v>
      </c>
      <c r="D26" s="435">
        <v>4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>
        <v>12</v>
      </c>
      <c r="D27" s="435">
        <v>12</v>
      </c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538</v>
      </c>
      <c r="D28" s="435">
        <v>538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24</v>
      </c>
      <c r="D33" s="445">
        <f>SUM(D34:D37)</f>
        <v>24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24</v>
      </c>
      <c r="D35" s="435">
        <v>24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1048</v>
      </c>
      <c r="D38" s="445">
        <f>SUM(D39:D42)</f>
        <v>1048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1048</v>
      </c>
      <c r="D42" s="435">
        <v>1048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3613</v>
      </c>
      <c r="D43" s="438">
        <f>D24+D28+D29+D31+D30+D32+D33+D38</f>
        <v>3613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3914</v>
      </c>
      <c r="D44" s="447">
        <f>D43+D21+D19+D9</f>
        <v>3613</v>
      </c>
      <c r="E44" s="443">
        <f>E43+E21+E19+E9</f>
        <v>301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9466</v>
      </c>
      <c r="D63" s="435"/>
      <c r="E63" s="441">
        <f t="shared" si="1"/>
        <v>9466</v>
      </c>
      <c r="F63" s="458"/>
    </row>
    <row r="64" spans="1:6" ht="12">
      <c r="A64" s="439" t="s">
        <v>730</v>
      </c>
      <c r="B64" s="440" t="s">
        <v>731</v>
      </c>
      <c r="C64" s="435">
        <v>15</v>
      </c>
      <c r="D64" s="435"/>
      <c r="E64" s="441">
        <f t="shared" si="1"/>
        <v>15</v>
      </c>
      <c r="F64" s="458"/>
    </row>
    <row r="65" spans="1:6" ht="12">
      <c r="A65" s="439" t="s">
        <v>732</v>
      </c>
      <c r="B65" s="440" t="s">
        <v>733</v>
      </c>
      <c r="C65" s="457">
        <v>15</v>
      </c>
      <c r="D65" s="457"/>
      <c r="E65" s="441">
        <f t="shared" si="1"/>
        <v>15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9481</v>
      </c>
      <c r="D66" s="447">
        <f>D52+D56+D61+D62+D63+D64</f>
        <v>0</v>
      </c>
      <c r="E66" s="441">
        <f t="shared" si="1"/>
        <v>9481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97</v>
      </c>
      <c r="D71" s="445">
        <f>SUM(D72:D74)</f>
        <v>97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27</v>
      </c>
      <c r="D72" s="435">
        <v>27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>
        <v>70</v>
      </c>
      <c r="D74" s="435">
        <v>70</v>
      </c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539</v>
      </c>
      <c r="D75" s="447">
        <f>D76+D78</f>
        <v>539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539</v>
      </c>
      <c r="D76" s="435">
        <v>539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215</v>
      </c>
      <c r="D80" s="447">
        <f>SUM(D81:D84)</f>
        <v>215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215</v>
      </c>
      <c r="D82" s="435">
        <v>215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2879</v>
      </c>
      <c r="D85" s="438">
        <f>SUM(D86:D90)+D94</f>
        <v>2879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/>
      <c r="D86" s="435"/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2605</v>
      </c>
      <c r="D87" s="435">
        <v>2605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107</v>
      </c>
      <c r="D89" s="435">
        <v>107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125</v>
      </c>
      <c r="D90" s="447">
        <f>SUM(D91:D93)</f>
        <v>125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125</v>
      </c>
      <c r="D93" s="435">
        <v>125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42</v>
      </c>
      <c r="D94" s="435">
        <v>42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592</v>
      </c>
      <c r="D95" s="435">
        <v>592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4322</v>
      </c>
      <c r="D96" s="438">
        <f>D85+D80+D75+D71+D95</f>
        <v>4322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13803</v>
      </c>
      <c r="D97" s="438">
        <f>D96+D68+D66</f>
        <v>4322</v>
      </c>
      <c r="E97" s="438">
        <f>E96+E68+E66</f>
        <v>9481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41639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41639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2014-01-21T09:27:29Z</dcterms:created>
  <dcterms:modified xsi:type="dcterms:W3CDTF">2014-01-21T09:27:29Z</dcterms:modified>
  <cp:category/>
  <cp:version/>
  <cp:contentType/>
  <cp:contentStatus/>
</cp:coreProperties>
</file>