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_FilterDatabase">#N/A</definedName>
    <definedName name="_xlnm._FilterDatabase_1">'справка №3-ОПП по прекия метод'!$A$8:$D$47</definedName>
    <definedName name="_xlnm.Print_Area">'справка №1-БАЛАНС'!$A$1:$H$101</definedName>
    <definedName name="_xlnm.Print_Area_1">'справка №4-ОСК'!$A$1:$N$38</definedName>
    <definedName name="_xlnm.Print_Titles">'справка №1-БАЛАНС'!$8:$8</definedName>
    <definedName name="_xlnm.Print_Area" localSheetId="0">'справка №1-БАЛАНС'!$A$1:$H$101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<sst xmlns="http://schemas.openxmlformats.org/spreadsheetml/2006/main" count="607" uniqueCount="540">
  <si>
    <t xml:space="preserve"> СЧЕТОВОДЕН  БАЛАНС </t>
  </si>
  <si>
    <t xml:space="preserve">Име на отчитащото се предприятие: </t>
  </si>
  <si>
    <t xml:space="preserve"> "БАЛКАНКАР-ЗАРЯ" АД </t>
  </si>
  <si>
    <t>ЕИК по БУЛСТАТ</t>
  </si>
  <si>
    <t xml:space="preserve">Вид на отчета: консолидиран /неконсолидиран: </t>
  </si>
  <si>
    <t>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</si>
  <si>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</si>
  <si>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</si>
  <si>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</si>
  <si>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</si>
  <si>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</si>
  <si>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</si>
  <si>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</si>
  <si>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</si>
  <si>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</si>
  <si>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</si>
  <si>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</si>
  <si>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</si>
  <si>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</si>
  <si>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</si>
  <si>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</si>
  <si>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</si>
  <si>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</si>
  <si>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</si>
  <si>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</si>
  <si>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</si>
  <si>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</si>
  <si>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</si>
  <si>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</si>
  <si>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</si>
  <si>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</si>
  <si>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</si>
  <si>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</si>
  <si>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</si>
  <si>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</si>
  <si>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</si>
  <si>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</si>
  <si>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</si>
  <si>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</si>
  <si>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</si>
  <si>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</si>
  <si>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</si>
  <si>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</si>
  <si>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</si>
  <si>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</si>
  <si>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</si>
  <si>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</si>
  <si>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</si>
  <si>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</si>
  <si>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</si>
  <si>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</si>
  <si>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</si>
  <si>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</si>
  <si>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</si>
  <si>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</si>
  <si>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</si>
  <si>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</si>
  <si>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</si>
  <si>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</si>
  <si>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</si>
  <si>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</si>
  <si>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</si>
  <si>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</si>
  <si>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</si>
  <si>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</si>
  <si>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</si>
  <si>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</si>
  <si>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</si>
  <si>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</si>
  <si>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</si>
  <si>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</si>
  <si>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</si>
  <si>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</si>
  <si>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</si>
  <si>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</si>
  <si>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</si>
  <si>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</si>
  <si>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</si>
  <si>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</si>
  <si>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</si>
  <si>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</si>
  <si>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</si>
  <si>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</si>
  <si>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</si>
  <si>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</si>
  <si>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</si>
  <si>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</si>
  <si>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</si>
  <si>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</si>
  <si>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</si>
  <si>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</si>
  <si>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</si>
  <si>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</si>
  <si>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</si>
  <si>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</si>
  <si>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</si>
  <si>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</si>
  <si>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</si>
  <si>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</si>
  <si>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</si>
  <si>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</si>
  <si>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</si>
  <si>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</si>
  <si>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</si>
  <si>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</si>
  <si>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</si>
  <si>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</si>
  <si>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</si>
  <si>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</si>
  <si>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</si>
  <si>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</si>
  <si>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</si>
  <si>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</si>
  <si>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</si>
  <si>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</si>
  <si>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</si>
  <si>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</si>
  <si>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</si>
  <si>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</si>
  <si>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</si>
  <si>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</si>
  <si>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</si>
  <si>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</si>
  <si>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</si>
  <si>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</si>
  <si>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</si>
  <si>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</si>
  <si>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</si>
  <si>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</si>
  <si>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</si>
  <si>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</si>
  <si>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</si>
  <si>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</si>
  <si>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</si>
  <si>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</si>
  <si>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</si>
  <si>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</si>
  <si>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</si>
  <si>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</si>
  <si>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</si>
  <si>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</si>
  <si>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</si>
  <si>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</si>
  <si>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</si>
  <si>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</si>
  <si>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</si>
  <si>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</si>
  <si>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</si>
  <si>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</si>
  <si>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</si>
  <si>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</si>
  <si>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</si>
  <si>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</si>
  <si>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</si>
  <si>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</si>
  <si>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</si>
  <si>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</si>
  <si>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</si>
  <si>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</si>
  <si>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</si>
  <si>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</si>
  <si>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</si>
  <si>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</si>
  <si>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</si>
  <si>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</si>
  <si>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</si>
  <si>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</si>
  <si>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</si>
  <si>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</si>
  <si>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</si>
  <si>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</si>
  <si>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</si>
  <si>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</si>
  <si>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</si>
  <si>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</si>
  <si>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</si>
  <si>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</si>
  <si>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</si>
  <si>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</si>
  <si>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</si>
  <si>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</si>
  <si>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</si>
  <si>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</si>
  <si>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</si>
  <si>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</si>
  <si>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</si>
  <si>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</si>
  <si>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</si>
  <si>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</si>
  <si>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</si>
  <si>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</si>
  <si>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</si>
  <si>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</si>
  <si>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</si>
  <si>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</si>
  <si>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</si>
  <si>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</si>
  <si>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</si>
  <si>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</si>
  <si>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</si>
  <si>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</si>
  <si>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</si>
  <si>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</si>
  <si>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</si>
  <si>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</si>
  <si>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</si>
  <si>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</si>
  <si>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</si>
  <si>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</si>
  <si>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</si>
  <si>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</si>
  <si>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</si>
  <si>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</si>
  <si>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</si>
  <si>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</si>
  <si>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</si>
  <si>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</si>
  <si>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</si>
  <si>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</si>
  <si>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</si>
  <si>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</si>
  <si>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</si>
  <si>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</si>
  <si>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</si>
  <si>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</si>
  <si>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</si>
  <si>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</si>
  <si>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</si>
  <si>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</si>
  <si>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</si>
  <si>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</si>
  <si>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</si>
  <si>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</si>
  <si>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</si>
  <si>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</si>
  <si>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</si>
  <si>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</si>
  <si>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</si>
  <si>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</si>
  <si>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</si>
  <si>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</si>
  <si>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</si>
  <si>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</si>
  <si>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</si>
  <si>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</si>
  <si>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</si>
  <si>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</si>
  <si>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</si>
  <si>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</si>
  <si>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</si>
  <si>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</si>
  <si>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</si>
  <si>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</si>
  <si>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</si>
  <si>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</si>
  <si>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</si>
  <si>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</si>
  <si>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</si>
  <si>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</si>
  <si>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</si>
  <si>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</si>
  <si>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</si>
  <si>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</si>
  <si>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</si>
  <si>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</si>
  <si>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</si>
  <si>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</si>
  <si>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</si>
  <si>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</si>
  <si>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</si>
  <si>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</si>
  <si>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</si>
  <si>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</si>
  <si>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</si>
  <si>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</si>
  <si>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</si>
  <si>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съставяне:23.08.2013</t>
  </si>
  <si>
    <t>Съставител:……………</t>
  </si>
  <si>
    <t>/М.Пътова/</t>
  </si>
  <si>
    <t>Ръководител:………………….</t>
  </si>
  <si>
    <t>/Д.Иванчов/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</si>
  <si>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</si>
  <si>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</si>
  <si>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</si>
  <si>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</si>
  <si>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</si>
  <si>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</si>
  <si>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</si>
  <si>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</si>
  <si>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</si>
  <si>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</si>
  <si>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</si>
  <si>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</si>
  <si>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</si>
  <si>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</si>
  <si>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</si>
  <si>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</si>
  <si>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</si>
  <si>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</si>
  <si>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</si>
  <si>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</si>
  <si>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</si>
  <si>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</si>
  <si>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</si>
  <si>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</si>
  <si>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</si>
  <si>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</si>
  <si>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</si>
  <si>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</si>
  <si>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</si>
  <si>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</si>
  <si>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</si>
  <si>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</si>
  <si>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</si>
  <si>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</si>
  <si>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</si>
  <si>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</si>
  <si>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</si>
  <si>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</si>
  <si>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</si>
  <si>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</si>
  <si>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</si>
  <si>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</si>
  <si>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</si>
  <si>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</si>
  <si>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</si>
  <si>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</si>
  <si>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</si>
  <si>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</si>
  <si>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</si>
  <si>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</si>
  <si>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</si>
  <si>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</si>
  <si>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</si>
  <si>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</si>
  <si>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</si>
  <si>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</si>
  <si>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</si>
  <si>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</si>
  <si>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</si>
  <si>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</si>
  <si>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</si>
  <si>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</si>
  <si>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</si>
  <si>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</si>
  <si>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</si>
  <si>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</si>
  <si>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</si>
  <si>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</si>
  <si>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</si>
  <si>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</si>
  <si>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</si>
  <si>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</si>
  <si>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</si>
  <si>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</si>
  <si>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</si>
  <si>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</si>
  <si>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</si>
  <si>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</si>
  <si>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</si>
  <si>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</si>
  <si>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</si>
  <si>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</si>
  <si>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</si>
  <si>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</si>
  <si>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</si>
  <si>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</si>
  <si>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</si>
  <si>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</si>
  <si>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</si>
  <si>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</si>
  <si>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</si>
  <si>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</si>
  <si>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</si>
  <si>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</si>
  <si>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</si>
  <si>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</si>
  <si>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</si>
  <si>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</si>
  <si>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</si>
  <si>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</si>
  <si>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</si>
  <si>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</si>
  <si>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</si>
  <si>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</si>
  <si>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</si>
  <si>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</si>
  <si>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</si>
  <si>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</si>
  <si>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</si>
  <si>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</si>
  <si>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</si>
  <si>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</si>
  <si>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</si>
  <si>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</si>
  <si>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</si>
  <si>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</si>
  <si>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</si>
  <si>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</si>
  <si>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</si>
  <si>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</si>
  <si>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</si>
  <si>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</si>
  <si>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</si>
  <si>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</si>
  <si>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</si>
  <si>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</si>
  <si>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</si>
  <si>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</si>
  <si>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</si>
  <si>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</si>
  <si>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</si>
  <si>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</si>
  <si>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</si>
  <si>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</si>
  <si>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</si>
  <si>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</si>
  <si>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</si>
  <si>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</si>
  <si>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</si>
  <si>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</si>
  <si>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</si>
  <si>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</si>
  <si>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</si>
  <si>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</si>
  <si>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</si>
  <si>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</si>
  <si>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</si>
  <si>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</si>
  <si>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</si>
  <si>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</si>
  <si>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</si>
  <si>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</si>
  <si>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</si>
  <si>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</si>
  <si>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</si>
  <si>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</si>
  <si>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</si>
  <si>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</si>
  <si>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</si>
  <si>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</si>
  <si>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</si>
  <si>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</si>
  <si>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</si>
  <si>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</si>
  <si>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</si>
  <si>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</si>
  <si>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</si>
  <si>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</si>
  <si>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</si>
  <si>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</si>
  <si>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</si>
  <si>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</si>
  <si>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</si>
  <si>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</si>
  <si>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</si>
  <si>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</si>
  <si>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</si>
  <si>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</si>
  <si>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</si>
  <si>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</si>
  <si>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</si>
  <si>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</si>
  <si>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</si>
  <si>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</si>
  <si>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</si>
  <si>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</si>
  <si>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</si>
  <si>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</si>
  <si>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</si>
  <si>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</si>
  <si>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</si>
  <si>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                       /М.Пътова/</t>
  </si>
  <si>
    <t xml:space="preserve">                        /Д.Иванчов/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</si>
  <si>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</si>
  <si>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</si>
  <si>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</si>
  <si>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</si>
  <si>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</si>
  <si>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</si>
  <si>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</si>
  <si>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</si>
  <si>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</si>
  <si>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</si>
  <si>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</si>
  <si>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</si>
  <si>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</si>
  <si>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</si>
  <si>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</si>
  <si>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</si>
  <si>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</si>
  <si>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</si>
  <si>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</si>
  <si>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</si>
  <si>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</si>
  <si>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</si>
  <si>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</si>
  <si>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</si>
  <si>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</si>
  <si>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</si>
  <si>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</si>
  <si>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</si>
  <si>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</si>
  <si>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</si>
  <si>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</si>
  <si>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</si>
  <si>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</si>
  <si>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</si>
  <si>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</si>
  <si>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</si>
  <si>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</si>
  <si>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</si>
  <si>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</si>
  <si>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</si>
  <si>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</si>
  <si>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</si>
  <si>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</si>
  <si>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</si>
  <si>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</si>
  <si>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</si>
  <si>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</si>
  <si>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</si>
  <si>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</si>
  <si>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</si>
  <si>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</si>
  <si>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</si>
  <si>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</si>
  <si>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</si>
  <si>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</si>
  <si>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</si>
  <si>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</si>
  <si>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</si>
  <si>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</si>
  <si>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</si>
  <si>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</si>
  <si>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</si>
  <si>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</si>
  <si>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Дата  на съставяне:23.08.2013</t>
  </si>
  <si>
    <t xml:space="preserve">Съставител: ……… </t>
  </si>
  <si>
    <t xml:space="preserve"> Ръководител…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</si>
</sst>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/d/yyyy"/>
    <numFmt numFmtId="165" formatCode="d/m/yyyy&quot; г.&quot;;@"/>
    <numFmt numFmtId="166" formatCode="dd/mm/yyyy&quot; г.&quot;;@"/>
  </numFmts>
  <fonts count="21">
    <font>
      <sz val="10"/>
      <name val="Arial"/>
      <family val="2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sz val="8"/>
      <name val="Tahoma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ill="0" applyBorder="0" applyAlignment="0" applyProtection="0"/>
  </cellStyleXfs>
  <cellXfs count="353">
    <xf numFmtId="0" fontId="0" fillId="0" borderId="0" xfId="0" applyAlignment="1">
      <alignment/>
    </xf>
    <xf numFmtId="0" fontId="4" fillId="0" borderId="0" xfId="22" applyFont="1" applyAlignment="1" applyProtection="1">
      <alignment vertical="top" wrapText="1"/>
      <protection locked="0"/>
    </xf>
    <xf numFmtId="0" fontId="4" fillId="0" borderId="0" xfId="22" applyFont="1" applyAlignment="1" applyProtection="1">
      <alignment horizontal="left" vertical="top" wrapText="1"/>
      <protection locked="0"/>
    </xf>
    <xf numFmtId="0" fontId="4" fillId="0" borderId="0" xfId="22" applyFont="1" applyAlignment="1" applyProtection="1">
      <alignment vertical="top"/>
      <protection locked="0"/>
    </xf>
    <xf numFmtId="0" fontId="4" fillId="0" borderId="0" xfId="22" applyFont="1" applyAlignment="1">
      <alignment vertical="top"/>
      <protection/>
    </xf>
    <xf numFmtId="0" fontId="5" fillId="0" borderId="0" xfId="22" applyFont="1" applyBorder="1" applyAlignment="1" applyProtection="1">
      <alignment horizontal="left" vertical="top" wrapText="1"/>
      <protection locked="0"/>
    </xf>
    <xf numFmtId="0" fontId="5" fillId="0" borderId="0" xfId="22" applyFont="1" applyBorder="1" applyAlignment="1" applyProtection="1">
      <alignment horizontal="center" vertical="top" wrapText="1"/>
      <protection locked="0"/>
    </xf>
    <xf numFmtId="0" fontId="5" fillId="0" borderId="0" xfId="22" applyFont="1" applyAlignment="1" applyProtection="1">
      <alignment horizontal="left" vertical="top" wrapText="1"/>
      <protection locked="0"/>
    </xf>
    <xf numFmtId="0" fontId="6" fillId="0" borderId="0" xfId="22" applyFont="1" applyAlignment="1" applyProtection="1">
      <alignment horizontal="left" vertical="top" wrapText="1"/>
      <protection locked="0"/>
    </xf>
    <xf numFmtId="0" fontId="6" fillId="0" borderId="0" xfId="22" applyFont="1" applyAlignment="1" applyProtection="1">
      <alignment vertical="top" wrapText="1"/>
      <protection locked="0"/>
    </xf>
    <xf numFmtId="0" fontId="6" fillId="0" borderId="0" xfId="22" applyFont="1" applyAlignment="1" applyProtection="1">
      <alignment vertical="top"/>
      <protection locked="0"/>
    </xf>
    <xf numFmtId="0" fontId="6" fillId="0" borderId="0" xfId="22" applyFont="1" applyBorder="1" applyAlignment="1" applyProtection="1">
      <alignment horizontal="center" vertical="top" wrapText="1"/>
      <protection locked="0"/>
    </xf>
    <xf numFmtId="0" fontId="5" fillId="0" borderId="0" xfId="22" applyFont="1" applyAlignment="1" applyProtection="1">
      <alignment horizontal="center" vertical="top" wrapText="1"/>
      <protection locked="0"/>
    </xf>
    <xf numFmtId="0" fontId="5" fillId="0" borderId="0" xfId="22" applyFont="1" applyBorder="1" applyAlignment="1" applyProtection="1">
      <alignment vertical="top" wrapText="1"/>
      <protection locked="0"/>
    </xf>
    <xf numFmtId="0" fontId="5" fillId="0" borderId="1" xfId="22" applyFont="1" applyBorder="1" applyAlignment="1" applyProtection="1">
      <alignment horizontal="left" vertical="top" wrapText="1"/>
      <protection locked="0"/>
    </xf>
    <xf numFmtId="0" fontId="6" fillId="0" borderId="0" xfId="22" applyFont="1" applyAlignment="1" applyProtection="1">
      <alignment horizontal="left" vertical="top"/>
      <protection locked="0"/>
    </xf>
    <xf numFmtId="0" fontId="6" fillId="0" borderId="1" xfId="22" applyFont="1" applyBorder="1" applyAlignment="1" applyProtection="1">
      <alignment vertical="top"/>
      <protection locked="0"/>
    </xf>
    <xf numFmtId="0" fontId="4" fillId="0" borderId="1" xfId="22" applyFont="1" applyBorder="1" applyAlignment="1" applyProtection="1">
      <alignment vertical="top"/>
      <protection locked="0"/>
    </xf>
    <xf numFmtId="164" fontId="5" fillId="0" borderId="1" xfId="22" applyNumberFormat="1" applyFont="1" applyBorder="1" applyAlignment="1" applyProtection="1">
      <alignment horizontal="left" vertical="top" wrapText="1"/>
      <protection locked="0"/>
    </xf>
    <xf numFmtId="0" fontId="5" fillId="0" borderId="0" xfId="23" applyFont="1" applyAlignment="1" applyProtection="1">
      <alignment wrapText="1"/>
      <protection locked="0"/>
    </xf>
    <xf numFmtId="0" fontId="5" fillId="0" borderId="0" xfId="22" applyFont="1" applyBorder="1" applyAlignment="1" applyProtection="1">
      <alignment horizontal="center" vertical="top"/>
      <protection locked="0"/>
    </xf>
    <xf numFmtId="0" fontId="5" fillId="0" borderId="2" xfId="22" applyFont="1" applyBorder="1" applyAlignment="1" applyProtection="1">
      <alignment horizontal="center" vertical="center"/>
      <protection/>
    </xf>
    <xf numFmtId="0" fontId="5" fillId="0" borderId="3" xfId="22" applyFont="1" applyBorder="1" applyAlignment="1" applyProtection="1">
      <alignment horizontal="center" vertical="top" wrapText="1"/>
      <protection/>
    </xf>
    <xf numFmtId="164" fontId="5" fillId="0" borderId="3" xfId="22" applyNumberFormat="1" applyFont="1" applyBorder="1" applyAlignment="1" applyProtection="1">
      <alignment horizontal="center" vertical="top" wrapText="1"/>
      <protection/>
    </xf>
    <xf numFmtId="49" fontId="5" fillId="0" borderId="3" xfId="22" applyNumberFormat="1" applyFont="1" applyBorder="1" applyAlignment="1" applyProtection="1">
      <alignment horizontal="center" vertical="center" wrapText="1"/>
      <protection/>
    </xf>
    <xf numFmtId="164" fontId="5" fillId="0" borderId="4" xfId="22" applyNumberFormat="1" applyFont="1" applyBorder="1" applyAlignment="1" applyProtection="1">
      <alignment horizontal="center" vertical="top" wrapText="1"/>
      <protection/>
    </xf>
    <xf numFmtId="0" fontId="5" fillId="0" borderId="5" xfId="22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center" vertical="top" wrapText="1"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0" fontId="5" fillId="0" borderId="6" xfId="22" applyFont="1" applyBorder="1" applyAlignment="1" applyProtection="1">
      <alignment horizontal="center" vertical="top" wrapText="1"/>
      <protection/>
    </xf>
    <xf numFmtId="0" fontId="7" fillId="2" borderId="7" xfId="22" applyFont="1" applyFill="1" applyBorder="1" applyAlignment="1" applyProtection="1">
      <alignment horizontal="left" vertical="top" wrapText="1"/>
      <protection/>
    </xf>
    <xf numFmtId="49" fontId="5" fillId="0" borderId="1" xfId="22" applyNumberFormat="1" applyFont="1" applyBorder="1" applyAlignment="1" applyProtection="1">
      <alignment horizontal="right" vertical="top" wrapText="1"/>
      <protection/>
    </xf>
    <xf numFmtId="0" fontId="6" fillId="0" borderId="1" xfId="22" applyFont="1" applyBorder="1" applyAlignment="1" applyProtection="1">
      <alignment vertical="top" wrapText="1"/>
      <protection/>
    </xf>
    <xf numFmtId="0" fontId="6" fillId="0" borderId="8" xfId="22" applyFont="1" applyBorder="1" applyAlignment="1" applyProtection="1">
      <alignment vertical="top" wrapText="1"/>
      <protection/>
    </xf>
    <xf numFmtId="0" fontId="7" fillId="2" borderId="1" xfId="22" applyFont="1" applyFill="1" applyBorder="1" applyAlignment="1" applyProtection="1">
      <alignment horizontal="left" vertical="top" wrapText="1"/>
      <protection/>
    </xf>
    <xf numFmtId="49" fontId="5" fillId="2" borderId="9" xfId="22" applyNumberFormat="1" applyFont="1" applyFill="1" applyBorder="1" applyAlignment="1" applyProtection="1">
      <alignment horizontal="right" vertical="top" wrapText="1"/>
      <protection/>
    </xf>
    <xf numFmtId="0" fontId="4" fillId="2" borderId="10" xfId="22" applyFont="1" applyFill="1" applyBorder="1" applyAlignment="1" applyProtection="1">
      <alignment vertical="top" wrapText="1"/>
      <protection/>
    </xf>
    <xf numFmtId="0" fontId="4" fillId="2" borderId="11" xfId="22" applyFont="1" applyFill="1" applyBorder="1" applyAlignment="1" applyProtection="1">
      <alignment vertical="top" wrapText="1"/>
      <protection/>
    </xf>
    <xf numFmtId="0" fontId="8" fillId="2" borderId="5" xfId="22" applyFont="1" applyFill="1" applyBorder="1" applyAlignment="1" applyProtection="1">
      <alignment vertical="top" wrapText="1"/>
      <protection/>
    </xf>
    <xf numFmtId="0" fontId="6" fillId="0" borderId="1" xfId="22" applyFont="1" applyBorder="1" applyAlignment="1" applyProtection="1">
      <alignment horizontal="right" vertical="top" wrapText="1"/>
      <protection/>
    </xf>
    <xf numFmtId="0" fontId="8" fillId="2" borderId="1" xfId="22" applyFont="1" applyFill="1" applyBorder="1" applyAlignment="1" applyProtection="1">
      <alignment vertical="top" wrapText="1"/>
      <protection/>
    </xf>
    <xf numFmtId="0" fontId="4" fillId="2" borderId="12" xfId="22" applyFont="1" applyFill="1" applyBorder="1" applyAlignment="1" applyProtection="1">
      <alignment vertical="top" wrapText="1"/>
      <protection/>
    </xf>
    <xf numFmtId="0" fontId="4" fillId="2" borderId="13" xfId="22" applyFont="1" applyFill="1" applyBorder="1" applyAlignment="1" applyProtection="1">
      <alignment vertical="top" wrapText="1"/>
      <protection/>
    </xf>
    <xf numFmtId="0" fontId="4" fillId="2" borderId="14" xfId="22" applyFont="1" applyFill="1" applyBorder="1" applyAlignment="1" applyProtection="1">
      <alignment vertical="top" wrapText="1"/>
      <protection/>
    </xf>
    <xf numFmtId="49" fontId="4" fillId="0" borderId="1" xfId="22" applyNumberFormat="1" applyFont="1" applyBorder="1" applyAlignment="1" applyProtection="1">
      <alignment horizontal="right" vertical="top" wrapText="1"/>
      <protection/>
    </xf>
    <xf numFmtId="1" fontId="6" fillId="3" borderId="1" xfId="22" applyNumberFormat="1" applyFont="1" applyFill="1" applyBorder="1" applyAlignment="1" applyProtection="1">
      <alignment vertical="top" wrapText="1"/>
      <protection locked="0"/>
    </xf>
    <xf numFmtId="1" fontId="6" fillId="3" borderId="8" xfId="22" applyNumberFormat="1" applyFont="1" applyFill="1" applyBorder="1" applyAlignment="1" applyProtection="1">
      <alignment vertical="top" wrapText="1"/>
      <protection locked="0"/>
    </xf>
    <xf numFmtId="1" fontId="4" fillId="0" borderId="1" xfId="22" applyNumberFormat="1" applyFont="1" applyBorder="1" applyAlignment="1" applyProtection="1">
      <alignment horizontal="right" vertical="top" wrapText="1"/>
      <protection/>
    </xf>
    <xf numFmtId="1" fontId="6" fillId="3" borderId="6" xfId="22" applyNumberFormat="1" applyFont="1" applyFill="1" applyBorder="1" applyAlignment="1" applyProtection="1">
      <alignment vertical="top" wrapText="1"/>
      <protection locked="0"/>
    </xf>
    <xf numFmtId="1" fontId="6" fillId="3" borderId="15" xfId="22" applyNumberFormat="1" applyFont="1" applyFill="1" applyBorder="1" applyAlignment="1" applyProtection="1">
      <alignment vertical="top" wrapText="1"/>
      <protection locked="0"/>
    </xf>
    <xf numFmtId="1" fontId="6" fillId="4" borderId="6" xfId="22" applyNumberFormat="1" applyFont="1" applyFill="1" applyBorder="1" applyAlignment="1" applyProtection="1">
      <alignment vertical="top" wrapText="1"/>
      <protection locked="0"/>
    </xf>
    <xf numFmtId="1" fontId="6" fillId="4" borderId="15" xfId="22" applyNumberFormat="1" applyFont="1" applyFill="1" applyBorder="1" applyAlignment="1" applyProtection="1">
      <alignment vertical="top" wrapText="1"/>
      <protection locked="0"/>
    </xf>
    <xf numFmtId="0" fontId="8" fillId="2" borderId="1" xfId="22" applyFont="1" applyFill="1" applyBorder="1" applyAlignment="1" applyProtection="1">
      <alignment vertical="top"/>
      <protection/>
    </xf>
    <xf numFmtId="1" fontId="6" fillId="5" borderId="6" xfId="22" applyNumberFormat="1" applyFont="1" applyFill="1" applyBorder="1" applyAlignment="1" applyProtection="1">
      <alignment vertical="top" wrapText="1"/>
      <protection locked="0"/>
    </xf>
    <xf numFmtId="1" fontId="6" fillId="5" borderId="15" xfId="22" applyNumberFormat="1" applyFont="1" applyFill="1" applyBorder="1" applyAlignment="1" applyProtection="1">
      <alignment vertical="top" wrapText="1"/>
      <protection locked="0"/>
    </xf>
    <xf numFmtId="49" fontId="4" fillId="0" borderId="1" xfId="22" applyNumberFormat="1" applyFont="1" applyFill="1" applyBorder="1" applyAlignment="1" applyProtection="1">
      <alignment horizontal="right" vertical="top" wrapText="1"/>
      <protection/>
    </xf>
    <xf numFmtId="1" fontId="9" fillId="0" borderId="1" xfId="22" applyNumberFormat="1" applyFont="1" applyBorder="1" applyAlignment="1" applyProtection="1">
      <alignment horizontal="right" vertical="top" wrapText="1"/>
      <protection/>
    </xf>
    <xf numFmtId="1" fontId="6" fillId="0" borderId="6" xfId="22" applyNumberFormat="1" applyFont="1" applyBorder="1" applyAlignment="1" applyProtection="1">
      <alignment vertical="top" wrapText="1"/>
      <protection/>
    </xf>
    <xf numFmtId="1" fontId="6" fillId="0" borderId="15" xfId="22" applyNumberFormat="1" applyFont="1" applyBorder="1" applyAlignment="1" applyProtection="1">
      <alignment vertical="top" wrapText="1"/>
      <protection/>
    </xf>
    <xf numFmtId="0" fontId="4" fillId="0" borderId="0" xfId="22" applyFont="1" applyAlignment="1" applyProtection="1">
      <alignment vertical="top"/>
      <protection/>
    </xf>
    <xf numFmtId="1" fontId="10" fillId="0" borderId="8" xfId="22" applyNumberFormat="1" applyFont="1" applyBorder="1" applyAlignment="1" applyProtection="1">
      <alignment horizontal="right" vertical="top" wrapText="1"/>
      <protection/>
    </xf>
    <xf numFmtId="1" fontId="4" fillId="0" borderId="16" xfId="22" applyNumberFormat="1" applyFont="1" applyBorder="1" applyAlignment="1" applyProtection="1">
      <alignment vertical="top" wrapText="1"/>
      <protection/>
    </xf>
    <xf numFmtId="1" fontId="4" fillId="0" borderId="17" xfId="22" applyNumberFormat="1" applyFont="1" applyBorder="1" applyAlignment="1" applyProtection="1">
      <alignment vertical="top" wrapText="1"/>
      <protection/>
    </xf>
    <xf numFmtId="49" fontId="9" fillId="0" borderId="1" xfId="22" applyNumberFormat="1" applyFont="1" applyBorder="1" applyAlignment="1" applyProtection="1">
      <alignment horizontal="right" vertical="top" wrapText="1"/>
      <protection/>
    </xf>
    <xf numFmtId="1" fontId="6" fillId="0" borderId="1" xfId="22" applyNumberFormat="1" applyFont="1" applyBorder="1" applyAlignment="1" applyProtection="1">
      <alignment vertical="top" wrapText="1"/>
      <protection/>
    </xf>
    <xf numFmtId="1" fontId="6" fillId="0" borderId="8" xfId="22" applyNumberFormat="1" applyFont="1" applyBorder="1" applyAlignment="1" applyProtection="1">
      <alignment vertical="top" wrapText="1"/>
      <protection/>
    </xf>
    <xf numFmtId="1" fontId="6" fillId="6" borderId="6" xfId="22" applyNumberFormat="1" applyFont="1" applyFill="1" applyBorder="1" applyAlignment="1" applyProtection="1">
      <alignment vertical="top" wrapText="1"/>
      <protection locked="0"/>
    </xf>
    <xf numFmtId="1" fontId="6" fillId="6" borderId="15" xfId="22" applyNumberFormat="1" applyFont="1" applyFill="1" applyBorder="1" applyAlignment="1" applyProtection="1">
      <alignment vertical="top" wrapText="1"/>
      <protection locked="0"/>
    </xf>
    <xf numFmtId="49" fontId="9" fillId="0" borderId="1" xfId="22" applyNumberFormat="1" applyFont="1" applyFill="1" applyBorder="1" applyAlignment="1" applyProtection="1">
      <alignment horizontal="right" vertical="top" wrapText="1"/>
      <protection/>
    </xf>
    <xf numFmtId="1" fontId="8" fillId="2" borderId="1" xfId="22" applyNumberFormat="1" applyFont="1" applyFill="1" applyBorder="1" applyAlignment="1" applyProtection="1">
      <alignment vertical="top" wrapText="1"/>
      <protection/>
    </xf>
    <xf numFmtId="1" fontId="6" fillId="0" borderId="6" xfId="22" applyNumberFormat="1" applyFont="1" applyFill="1" applyBorder="1" applyAlignment="1" applyProtection="1">
      <alignment vertical="top" wrapText="1"/>
      <protection/>
    </xf>
    <xf numFmtId="1" fontId="6" fillId="0" borderId="15" xfId="22" applyNumberFormat="1" applyFont="1" applyFill="1" applyBorder="1" applyAlignment="1" applyProtection="1">
      <alignment vertical="top" wrapText="1"/>
      <protection/>
    </xf>
    <xf numFmtId="1" fontId="4" fillId="0" borderId="0" xfId="22" applyNumberFormat="1" applyFont="1" applyAlignment="1" applyProtection="1">
      <alignment vertical="top"/>
      <protection/>
    </xf>
    <xf numFmtId="1" fontId="8" fillId="2" borderId="1" xfId="22" applyNumberFormat="1" applyFont="1" applyFill="1" applyBorder="1" applyAlignment="1" applyProtection="1">
      <alignment vertical="top"/>
      <protection/>
    </xf>
    <xf numFmtId="1" fontId="4" fillId="0" borderId="0" xfId="22" applyNumberFormat="1" applyFont="1" applyAlignment="1">
      <alignment vertical="top"/>
      <protection/>
    </xf>
    <xf numFmtId="1" fontId="6" fillId="5" borderId="1" xfId="22" applyNumberFormat="1" applyFont="1" applyFill="1" applyBorder="1" applyAlignment="1" applyProtection="1">
      <alignment vertical="top" wrapText="1"/>
      <protection locked="0"/>
    </xf>
    <xf numFmtId="1" fontId="6" fillId="5" borderId="8" xfId="22" applyNumberFormat="1" applyFont="1" applyFill="1" applyBorder="1" applyAlignment="1" applyProtection="1">
      <alignment vertical="top" wrapText="1"/>
      <protection locked="0"/>
    </xf>
    <xf numFmtId="1" fontId="11" fillId="0" borderId="9" xfId="22" applyNumberFormat="1" applyFont="1" applyBorder="1" applyAlignment="1" applyProtection="1">
      <alignment horizontal="right" vertical="top" wrapText="1"/>
      <protection/>
    </xf>
    <xf numFmtId="1" fontId="4" fillId="0" borderId="10" xfId="22" applyNumberFormat="1" applyFont="1" applyBorder="1" applyAlignment="1" applyProtection="1">
      <alignment vertical="top" wrapText="1"/>
      <protection/>
    </xf>
    <xf numFmtId="1" fontId="4" fillId="0" borderId="11" xfId="22" applyNumberFormat="1" applyFont="1" applyBorder="1" applyAlignment="1" applyProtection="1">
      <alignment vertical="top" wrapText="1"/>
      <protection/>
    </xf>
    <xf numFmtId="1" fontId="4" fillId="0" borderId="12" xfId="22" applyNumberFormat="1" applyFont="1" applyBorder="1" applyAlignment="1" applyProtection="1">
      <alignment vertical="top" wrapText="1"/>
      <protection/>
    </xf>
    <xf numFmtId="1" fontId="4" fillId="0" borderId="13" xfId="22" applyNumberFormat="1" applyFont="1" applyBorder="1" applyAlignment="1" applyProtection="1">
      <alignment vertical="top" wrapText="1"/>
      <protection/>
    </xf>
    <xf numFmtId="1" fontId="4" fillId="0" borderId="14" xfId="22" applyNumberFormat="1" applyFont="1" applyBorder="1" applyAlignment="1" applyProtection="1">
      <alignment vertical="top" wrapText="1"/>
      <protection/>
    </xf>
    <xf numFmtId="1" fontId="11" fillId="0" borderId="1" xfId="22" applyNumberFormat="1" applyFont="1" applyBorder="1" applyAlignment="1" applyProtection="1">
      <alignment horizontal="right" vertical="top" wrapText="1"/>
      <protection/>
    </xf>
    <xf numFmtId="1" fontId="5" fillId="0" borderId="9" xfId="22" applyNumberFormat="1" applyFont="1" applyBorder="1" applyAlignment="1" applyProtection="1">
      <alignment horizontal="right" vertical="top" wrapText="1"/>
      <protection/>
    </xf>
    <xf numFmtId="49" fontId="4" fillId="0" borderId="8" xfId="22" applyNumberFormat="1" applyFont="1" applyBorder="1" applyAlignment="1" applyProtection="1">
      <alignment horizontal="right" vertical="top" wrapText="1"/>
      <protection/>
    </xf>
    <xf numFmtId="1" fontId="6" fillId="0" borderId="18" xfId="22" applyNumberFormat="1" applyFont="1" applyBorder="1" applyAlignment="1" applyProtection="1">
      <alignment vertical="top" wrapText="1"/>
      <protection/>
    </xf>
    <xf numFmtId="1" fontId="6" fillId="0" borderId="9" xfId="22" applyNumberFormat="1" applyFont="1" applyBorder="1" applyAlignment="1" applyProtection="1">
      <alignment vertical="top" wrapText="1"/>
      <protection/>
    </xf>
    <xf numFmtId="1" fontId="7" fillId="2" borderId="1" xfId="22" applyNumberFormat="1" applyFont="1" applyFill="1" applyBorder="1" applyAlignment="1" applyProtection="1">
      <alignment vertical="top" wrapText="1"/>
      <protection/>
    </xf>
    <xf numFmtId="1" fontId="4" fillId="0" borderId="19" xfId="22" applyNumberFormat="1" applyFont="1" applyBorder="1" applyAlignment="1" applyProtection="1">
      <alignment vertical="top" wrapText="1"/>
      <protection/>
    </xf>
    <xf numFmtId="1" fontId="4" fillId="0" borderId="0" xfId="22" applyNumberFormat="1" applyFont="1" applyBorder="1" applyAlignment="1" applyProtection="1">
      <alignment vertical="top" wrapText="1"/>
      <protection/>
    </xf>
    <xf numFmtId="1" fontId="4" fillId="0" borderId="20" xfId="22" applyNumberFormat="1" applyFont="1" applyBorder="1" applyAlignment="1" applyProtection="1">
      <alignment vertical="top" wrapText="1"/>
      <protection/>
    </xf>
    <xf numFmtId="1" fontId="6" fillId="4" borderId="21" xfId="22" applyNumberFormat="1" applyFont="1" applyFill="1" applyBorder="1" applyAlignment="1" applyProtection="1">
      <alignment vertical="top" wrapText="1"/>
      <protection locked="0"/>
    </xf>
    <xf numFmtId="1" fontId="6" fillId="4" borderId="19" xfId="22" applyNumberFormat="1" applyFont="1" applyFill="1" applyBorder="1" applyAlignment="1" applyProtection="1">
      <alignment vertical="top" wrapText="1"/>
      <protection locked="0"/>
    </xf>
    <xf numFmtId="49" fontId="8" fillId="2" borderId="1" xfId="22" applyNumberFormat="1" applyFont="1" applyFill="1" applyBorder="1" applyAlignment="1" applyProtection="1">
      <alignment vertical="top"/>
      <protection/>
    </xf>
    <xf numFmtId="0" fontId="8" fillId="2" borderId="5" xfId="22" applyNumberFormat="1" applyFont="1" applyFill="1" applyBorder="1" applyAlignment="1" applyProtection="1">
      <alignment vertical="top" wrapText="1"/>
      <protection/>
    </xf>
    <xf numFmtId="49" fontId="11" fillId="0" borderId="1" xfId="22" applyNumberFormat="1" applyFont="1" applyFill="1" applyBorder="1" applyAlignment="1" applyProtection="1">
      <alignment horizontal="right" vertical="top" wrapText="1"/>
      <protection/>
    </xf>
    <xf numFmtId="0" fontId="7" fillId="2" borderId="5" xfId="22" applyFont="1" applyFill="1" applyBorder="1" applyAlignment="1" applyProtection="1">
      <alignment vertical="top" wrapText="1"/>
      <protection/>
    </xf>
    <xf numFmtId="1" fontId="5" fillId="0" borderId="1" xfId="22" applyNumberFormat="1" applyFont="1" applyBorder="1" applyAlignment="1" applyProtection="1">
      <alignment horizontal="right" vertical="top" wrapText="1"/>
      <protection/>
    </xf>
    <xf numFmtId="0" fontId="7" fillId="2" borderId="1" xfId="22" applyFont="1" applyFill="1" applyBorder="1" applyAlignment="1" applyProtection="1">
      <alignment vertical="top" wrapText="1"/>
      <protection/>
    </xf>
    <xf numFmtId="1" fontId="6" fillId="0" borderId="1" xfId="22" applyNumberFormat="1" applyFont="1" applyBorder="1" applyAlignment="1" applyProtection="1">
      <alignment horizontal="right" vertical="top" wrapText="1"/>
      <protection/>
    </xf>
    <xf numFmtId="1" fontId="9" fillId="0" borderId="18" xfId="22" applyNumberFormat="1" applyFont="1" applyBorder="1" applyAlignment="1" applyProtection="1">
      <alignment horizontal="right" vertical="top" wrapText="1"/>
      <protection/>
    </xf>
    <xf numFmtId="1" fontId="6" fillId="0" borderId="22" xfId="22" applyNumberFormat="1" applyFont="1" applyBorder="1" applyAlignment="1" applyProtection="1">
      <alignment vertical="top" wrapText="1"/>
      <protection/>
    </xf>
    <xf numFmtId="1" fontId="6" fillId="0" borderId="23" xfId="22" applyNumberFormat="1" applyFont="1" applyBorder="1" applyAlignment="1" applyProtection="1">
      <alignment vertical="top" wrapText="1"/>
      <protection/>
    </xf>
    <xf numFmtId="1" fontId="4" fillId="0" borderId="9" xfId="22" applyNumberFormat="1" applyFont="1" applyBorder="1" applyAlignment="1" applyProtection="1">
      <alignment horizontal="right" vertical="top" wrapText="1"/>
      <protection/>
    </xf>
    <xf numFmtId="1" fontId="6" fillId="0" borderId="10" xfId="22" applyNumberFormat="1" applyFont="1" applyBorder="1" applyAlignment="1" applyProtection="1">
      <alignment vertical="top" wrapText="1"/>
      <protection/>
    </xf>
    <xf numFmtId="1" fontId="6" fillId="0" borderId="11" xfId="22" applyNumberFormat="1" applyFont="1" applyBorder="1" applyAlignment="1" applyProtection="1">
      <alignment vertical="top" wrapText="1"/>
      <protection/>
    </xf>
    <xf numFmtId="1" fontId="4" fillId="0" borderId="12" xfId="22" applyNumberFormat="1" applyFont="1" applyBorder="1" applyAlignment="1" applyProtection="1">
      <alignment horizontal="right" vertical="top" wrapText="1"/>
      <protection/>
    </xf>
    <xf numFmtId="1" fontId="6" fillId="0" borderId="13" xfId="22" applyNumberFormat="1" applyFont="1" applyBorder="1" applyAlignment="1" applyProtection="1">
      <alignment vertical="top" wrapText="1"/>
      <protection/>
    </xf>
    <xf numFmtId="1" fontId="6" fillId="0" borderId="14" xfId="22" applyNumberFormat="1" applyFont="1" applyBorder="1" applyAlignment="1" applyProtection="1">
      <alignment vertical="top" wrapText="1"/>
      <protection/>
    </xf>
    <xf numFmtId="1" fontId="9" fillId="0" borderId="24" xfId="22" applyNumberFormat="1" applyFont="1" applyBorder="1" applyAlignment="1" applyProtection="1">
      <alignment horizontal="right" vertical="top" wrapText="1"/>
      <protection/>
    </xf>
    <xf numFmtId="1" fontId="9" fillId="2" borderId="1" xfId="22" applyNumberFormat="1" applyFont="1" applyFill="1" applyBorder="1" applyAlignment="1" applyProtection="1">
      <alignment horizontal="right" vertical="top" wrapText="1"/>
      <protection/>
    </xf>
    <xf numFmtId="1" fontId="4" fillId="0" borderId="1" xfId="22" applyNumberFormat="1" applyFont="1" applyBorder="1" applyAlignment="1" applyProtection="1">
      <alignment vertical="top" wrapText="1"/>
      <protection/>
    </xf>
    <xf numFmtId="1" fontId="4" fillId="0" borderId="6" xfId="22" applyNumberFormat="1" applyFont="1" applyBorder="1" applyAlignment="1" applyProtection="1">
      <alignment vertical="top" wrapText="1"/>
      <protection/>
    </xf>
    <xf numFmtId="1" fontId="5" fillId="0" borderId="6" xfId="22" applyNumberFormat="1" applyFont="1" applyBorder="1" applyAlignment="1" applyProtection="1">
      <alignment vertical="top" wrapText="1"/>
      <protection/>
    </xf>
    <xf numFmtId="1" fontId="5" fillId="0" borderId="15" xfId="22" applyNumberFormat="1" applyFont="1" applyBorder="1" applyAlignment="1" applyProtection="1">
      <alignment vertical="top" wrapText="1"/>
      <protection/>
    </xf>
    <xf numFmtId="1" fontId="4" fillId="2" borderId="1" xfId="22" applyNumberFormat="1" applyFont="1" applyFill="1" applyBorder="1" applyAlignment="1" applyProtection="1">
      <alignment vertical="top"/>
      <protection/>
    </xf>
    <xf numFmtId="1" fontId="4" fillId="0" borderId="1" xfId="22" applyNumberFormat="1" applyFont="1" applyBorder="1" applyAlignment="1" applyProtection="1">
      <alignment vertical="top"/>
      <protection/>
    </xf>
    <xf numFmtId="1" fontId="4" fillId="0" borderId="6" xfId="22" applyNumberFormat="1" applyFont="1" applyBorder="1" applyAlignment="1" applyProtection="1">
      <alignment vertical="top"/>
      <protection/>
    </xf>
    <xf numFmtId="49" fontId="11" fillId="0" borderId="1" xfId="22" applyNumberFormat="1" applyFont="1" applyBorder="1" applyAlignment="1" applyProtection="1">
      <alignment horizontal="right" vertical="top" wrapText="1"/>
      <protection/>
    </xf>
    <xf numFmtId="0" fontId="7" fillId="2" borderId="25" xfId="22" applyFont="1" applyFill="1" applyBorder="1" applyAlignment="1" applyProtection="1">
      <alignment vertical="top" wrapText="1"/>
      <protection/>
    </xf>
    <xf numFmtId="49" fontId="11" fillId="0" borderId="26" xfId="22" applyNumberFormat="1" applyFont="1" applyBorder="1" applyAlignment="1" applyProtection="1">
      <alignment horizontal="right" vertical="top" wrapText="1"/>
      <protection/>
    </xf>
    <xf numFmtId="1" fontId="5" fillId="0" borderId="26" xfId="22" applyNumberFormat="1" applyFont="1" applyBorder="1" applyAlignment="1" applyProtection="1">
      <alignment vertical="top" wrapText="1"/>
      <protection/>
    </xf>
    <xf numFmtId="1" fontId="5" fillId="0" borderId="27" xfId="22" applyNumberFormat="1" applyFont="1" applyBorder="1" applyAlignment="1" applyProtection="1">
      <alignment vertical="top" wrapText="1"/>
      <protection/>
    </xf>
    <xf numFmtId="49" fontId="7" fillId="2" borderId="26" xfId="22" applyNumberFormat="1" applyFont="1" applyFill="1" applyBorder="1" applyAlignment="1" applyProtection="1">
      <alignment vertical="center" wrapText="1"/>
      <protection/>
    </xf>
    <xf numFmtId="1" fontId="11" fillId="0" borderId="26" xfId="22" applyNumberFormat="1" applyFont="1" applyBorder="1" applyAlignment="1" applyProtection="1">
      <alignment horizontal="right" vertical="top" wrapText="1"/>
      <protection/>
    </xf>
    <xf numFmtId="1" fontId="6" fillId="0" borderId="28" xfId="22" applyNumberFormat="1" applyFont="1" applyBorder="1" applyAlignment="1" applyProtection="1">
      <alignment vertical="top" wrapText="1"/>
      <protection/>
    </xf>
    <xf numFmtId="1" fontId="6" fillId="0" borderId="29" xfId="22" applyNumberFormat="1" applyFont="1" applyBorder="1" applyAlignment="1" applyProtection="1">
      <alignment vertical="top" wrapText="1"/>
      <protection/>
    </xf>
    <xf numFmtId="0" fontId="5" fillId="0" borderId="0" xfId="22" applyFont="1" applyBorder="1" applyAlignment="1">
      <alignment vertical="top" wrapText="1"/>
      <protection/>
    </xf>
    <xf numFmtId="49" fontId="5" fillId="0" borderId="0" xfId="22" applyNumberFormat="1" applyFont="1" applyBorder="1" applyAlignment="1">
      <alignment vertical="top" wrapText="1"/>
      <protection/>
    </xf>
    <xf numFmtId="1" fontId="6" fillId="0" borderId="0" xfId="22" applyNumberFormat="1" applyFont="1" applyBorder="1" applyAlignment="1">
      <alignment vertical="top" wrapText="1"/>
      <protection/>
    </xf>
    <xf numFmtId="0" fontId="6" fillId="0" borderId="0" xfId="22" applyFont="1" applyAlignment="1">
      <alignment horizontal="left" vertical="top" wrapText="1"/>
      <protection/>
    </xf>
    <xf numFmtId="0" fontId="6" fillId="0" borderId="0" xfId="22" applyFont="1" applyAlignment="1">
      <alignment vertical="top" wrapText="1"/>
      <protection/>
    </xf>
    <xf numFmtId="0" fontId="6" fillId="0" borderId="0" xfId="22" applyFont="1" applyAlignment="1">
      <alignment vertical="top"/>
      <protection/>
    </xf>
    <xf numFmtId="0" fontId="6" fillId="0" borderId="0" xfId="22" applyFont="1" applyBorder="1" applyAlignment="1" applyProtection="1">
      <alignment vertical="top"/>
      <protection locked="0"/>
    </xf>
    <xf numFmtId="49" fontId="5" fillId="0" borderId="0" xfId="22" applyNumberFormat="1" applyFont="1" applyBorder="1" applyAlignment="1" applyProtection="1">
      <alignment vertical="top" wrapText="1"/>
      <protection locked="0"/>
    </xf>
    <xf numFmtId="1" fontId="6" fillId="0" borderId="0" xfId="22" applyNumberFormat="1" applyFont="1" applyBorder="1" applyAlignment="1" applyProtection="1">
      <alignment vertical="top" wrapText="1"/>
      <protection locked="0"/>
    </xf>
    <xf numFmtId="0" fontId="5" fillId="0" borderId="0" xfId="22" applyFont="1" applyBorder="1" applyAlignment="1" applyProtection="1">
      <alignment horizontal="left" vertical="top"/>
      <protection locked="0"/>
    </xf>
    <xf numFmtId="0" fontId="6" fillId="0" borderId="0" xfId="22" applyFont="1" applyBorder="1" applyAlignment="1" applyProtection="1">
      <alignment horizontal="left" vertical="top"/>
      <protection locked="0"/>
    </xf>
    <xf numFmtId="0" fontId="4" fillId="0" borderId="0" xfId="22" applyFont="1" applyBorder="1" applyAlignment="1" applyProtection="1">
      <alignment vertical="top" wrapText="1"/>
      <protection locked="0"/>
    </xf>
    <xf numFmtId="1" fontId="4" fillId="0" borderId="0" xfId="22" applyNumberFormat="1" applyFont="1" applyAlignment="1" applyProtection="1">
      <alignment vertical="top" wrapText="1"/>
      <protection locked="0"/>
    </xf>
    <xf numFmtId="0" fontId="12" fillId="0" borderId="0" xfId="24" applyFont="1" applyAlignment="1">
      <alignment wrapText="1"/>
      <protection/>
    </xf>
    <xf numFmtId="0" fontId="12" fillId="0" borderId="0" xfId="24" applyFont="1">
      <alignment/>
      <protection/>
    </xf>
    <xf numFmtId="0" fontId="12" fillId="0" borderId="0" xfId="24" applyFont="1" applyProtection="1">
      <alignment/>
      <protection/>
    </xf>
    <xf numFmtId="0" fontId="13" fillId="0" borderId="0" xfId="22" applyFont="1" applyBorder="1" applyAlignment="1" applyProtection="1">
      <alignment vertical="top" wrapText="1"/>
      <protection/>
    </xf>
    <xf numFmtId="0" fontId="6" fillId="0" borderId="0" xfId="22" applyFont="1" applyAlignment="1" applyProtection="1">
      <alignment vertical="top"/>
      <protection/>
    </xf>
    <xf numFmtId="0" fontId="4" fillId="0" borderId="0" xfId="24" applyFont="1" applyAlignment="1" applyProtection="1">
      <alignment horizontal="left" wrapText="1"/>
      <protection/>
    </xf>
    <xf numFmtId="0" fontId="6" fillId="0" borderId="0" xfId="22" applyFont="1" applyAlignment="1" applyProtection="1">
      <alignment vertical="top" wrapText="1"/>
      <protection/>
    </xf>
    <xf numFmtId="0" fontId="12" fillId="0" borderId="0" xfId="24" applyFont="1" applyBorder="1" applyAlignment="1" applyProtection="1">
      <alignment wrapText="1"/>
      <protection/>
    </xf>
    <xf numFmtId="0" fontId="12" fillId="0" borderId="0" xfId="24" applyFont="1" applyAlignment="1" applyProtection="1">
      <alignment horizontal="center" wrapText="1"/>
      <protection/>
    </xf>
    <xf numFmtId="0" fontId="13" fillId="0" borderId="0" xfId="24" applyFont="1" applyAlignment="1" applyProtection="1">
      <alignment horizontal="right"/>
      <protection/>
    </xf>
    <xf numFmtId="0" fontId="13" fillId="0" borderId="1" xfId="24" applyFont="1" applyBorder="1" applyAlignment="1" applyProtection="1">
      <alignment horizontal="center" vertical="center" wrapText="1"/>
      <protection/>
    </xf>
    <xf numFmtId="0" fontId="13" fillId="0" borderId="30" xfId="24" applyFont="1" applyBorder="1" applyAlignment="1" applyProtection="1">
      <alignment horizontal="center" vertical="center" wrapText="1"/>
      <protection/>
    </xf>
    <xf numFmtId="0" fontId="13" fillId="0" borderId="8" xfId="24" applyFont="1" applyBorder="1" applyAlignment="1" applyProtection="1">
      <alignment horizontal="center" vertical="center" wrapText="1"/>
      <protection/>
    </xf>
    <xf numFmtId="0" fontId="13" fillId="0" borderId="24" xfId="24" applyFont="1" applyBorder="1" applyAlignment="1" applyProtection="1">
      <alignment horizontal="center" vertical="center" wrapText="1"/>
      <protection/>
    </xf>
    <xf numFmtId="0" fontId="13" fillId="0" borderId="1" xfId="24" applyFont="1" applyBorder="1" applyAlignment="1" applyProtection="1">
      <alignment vertical="center" wrapText="1"/>
      <protection/>
    </xf>
    <xf numFmtId="3" fontId="13" fillId="0" borderId="1" xfId="24" applyNumberFormat="1" applyFont="1" applyBorder="1" applyAlignment="1" applyProtection="1">
      <alignment vertical="center"/>
      <protection/>
    </xf>
    <xf numFmtId="0" fontId="12" fillId="0" borderId="1" xfId="24" applyFont="1" applyBorder="1" applyAlignment="1" applyProtection="1">
      <alignment wrapText="1"/>
      <protection/>
    </xf>
    <xf numFmtId="0" fontId="12" fillId="0" borderId="1" xfId="24" applyFont="1" applyBorder="1" applyProtection="1">
      <alignment/>
      <protection/>
    </xf>
    <xf numFmtId="0" fontId="14" fillId="0" borderId="1" xfId="24" applyFont="1" applyBorder="1" applyAlignment="1" applyProtection="1">
      <alignment vertical="center" wrapText="1"/>
      <protection/>
    </xf>
    <xf numFmtId="0" fontId="12" fillId="0" borderId="1" xfId="24" applyFont="1" applyFill="1" applyBorder="1" applyProtection="1">
      <alignment/>
      <protection/>
    </xf>
    <xf numFmtId="3" fontId="12" fillId="0" borderId="1" xfId="24" applyNumberFormat="1" applyFont="1" applyFill="1" applyBorder="1" applyAlignment="1" applyProtection="1">
      <alignment vertical="center"/>
      <protection/>
    </xf>
    <xf numFmtId="0" fontId="12" fillId="0" borderId="1" xfId="24" applyFont="1" applyBorder="1" applyAlignment="1" applyProtection="1">
      <alignment vertical="center" wrapText="1"/>
      <protection/>
    </xf>
    <xf numFmtId="3" fontId="12" fillId="0" borderId="1" xfId="24" applyNumberFormat="1" applyFont="1" applyBorder="1" applyAlignment="1" applyProtection="1">
      <alignment horizontal="center" vertical="center"/>
      <protection/>
    </xf>
    <xf numFmtId="1" fontId="12" fillId="3" borderId="1" xfId="24" applyNumberFormat="1" applyFont="1" applyFill="1" applyBorder="1" applyAlignment="1" applyProtection="1">
      <alignment vertical="center"/>
      <protection locked="0"/>
    </xf>
    <xf numFmtId="49" fontId="12" fillId="0" borderId="1" xfId="24" applyNumberFormat="1" applyFont="1" applyBorder="1" applyAlignment="1" applyProtection="1">
      <alignment horizontal="center" wrapText="1"/>
      <protection/>
    </xf>
    <xf numFmtId="1" fontId="12" fillId="3" borderId="1" xfId="24" applyNumberFormat="1" applyFont="1" applyFill="1" applyBorder="1" applyProtection="1">
      <alignment/>
      <protection locked="0"/>
    </xf>
    <xf numFmtId="0" fontId="12" fillId="0" borderId="1" xfId="24" applyFont="1" applyFill="1" applyBorder="1" applyAlignment="1" applyProtection="1">
      <alignment vertical="center" wrapText="1"/>
      <protection/>
    </xf>
    <xf numFmtId="0" fontId="14" fillId="0" borderId="1" xfId="24" applyFont="1" applyBorder="1" applyAlignment="1" applyProtection="1">
      <alignment horizontal="right" vertical="center" wrapText="1"/>
      <protection/>
    </xf>
    <xf numFmtId="49" fontId="14" fillId="0" borderId="1" xfId="24" applyNumberFormat="1" applyFont="1" applyBorder="1" applyAlignment="1" applyProtection="1">
      <alignment horizontal="center" wrapText="1"/>
      <protection/>
    </xf>
    <xf numFmtId="0" fontId="12" fillId="0" borderId="1" xfId="24" applyFont="1" applyBorder="1" applyAlignment="1" applyProtection="1">
      <alignment horizontal="center" wrapText="1"/>
      <protection/>
    </xf>
    <xf numFmtId="1" fontId="12" fillId="0" borderId="1" xfId="24" applyNumberFormat="1" applyFont="1" applyBorder="1" applyProtection="1">
      <alignment/>
      <protection/>
    </xf>
    <xf numFmtId="1" fontId="12" fillId="6" borderId="1" xfId="24" applyNumberFormat="1" applyFont="1" applyFill="1" applyBorder="1" applyAlignment="1" applyProtection="1">
      <alignment vertical="center"/>
      <protection locked="0"/>
    </xf>
    <xf numFmtId="0" fontId="14" fillId="0" borderId="1" xfId="24" applyFont="1" applyBorder="1" applyAlignment="1" applyProtection="1">
      <alignment horizontal="center" wrapText="1"/>
      <protection/>
    </xf>
    <xf numFmtId="1" fontId="12" fillId="4" borderId="1" xfId="24" applyNumberFormat="1" applyFont="1" applyFill="1" applyBorder="1" applyProtection="1">
      <alignment/>
      <protection locked="0"/>
    </xf>
    <xf numFmtId="0" fontId="12" fillId="0" borderId="1" xfId="24" applyFont="1" applyBorder="1" applyAlignment="1" applyProtection="1">
      <alignment horizontal="left" vertical="center" wrapText="1"/>
      <protection/>
    </xf>
    <xf numFmtId="1" fontId="12" fillId="4" borderId="1" xfId="24" applyNumberFormat="1" applyFont="1" applyFill="1" applyBorder="1" applyAlignment="1" applyProtection="1">
      <alignment vertical="center"/>
      <protection locked="0"/>
    </xf>
    <xf numFmtId="3" fontId="14" fillId="0" borderId="1" xfId="24" applyNumberFormat="1" applyFont="1" applyBorder="1" applyAlignment="1" applyProtection="1">
      <alignment horizontal="center" vertical="center"/>
      <protection/>
    </xf>
    <xf numFmtId="3" fontId="12" fillId="0" borderId="1" xfId="24" applyNumberFormat="1" applyFont="1" applyBorder="1" applyAlignment="1" applyProtection="1">
      <alignment vertical="center"/>
      <protection/>
    </xf>
    <xf numFmtId="1" fontId="12" fillId="0" borderId="1" xfId="24" applyNumberFormat="1" applyFont="1" applyBorder="1" applyAlignment="1" applyProtection="1">
      <alignment vertical="center"/>
      <protection/>
    </xf>
    <xf numFmtId="0" fontId="12" fillId="0" borderId="30" xfId="24" applyFont="1" applyBorder="1" applyAlignment="1" applyProtection="1">
      <alignment horizontal="center" vertical="center" wrapText="1"/>
      <protection/>
    </xf>
    <xf numFmtId="0" fontId="14" fillId="0" borderId="30" xfId="24" applyFont="1" applyBorder="1" applyAlignment="1" applyProtection="1">
      <alignment horizontal="center" vertical="center" wrapText="1"/>
      <protection/>
    </xf>
    <xf numFmtId="3" fontId="12" fillId="0" borderId="1" xfId="24" applyNumberFormat="1" applyFont="1" applyBorder="1" applyProtection="1">
      <alignment/>
      <protection/>
    </xf>
    <xf numFmtId="0" fontId="14" fillId="0" borderId="1" xfId="24" applyFont="1" applyBorder="1" applyAlignment="1" applyProtection="1">
      <alignment horizontal="left" vertical="center" wrapText="1"/>
      <protection/>
    </xf>
    <xf numFmtId="0" fontId="14" fillId="0" borderId="30" xfId="24" applyFont="1" applyBorder="1" applyAlignment="1" applyProtection="1">
      <alignment horizontal="center" wrapText="1"/>
      <protection/>
    </xf>
    <xf numFmtId="0" fontId="13" fillId="0" borderId="1" xfId="24" applyFont="1" applyBorder="1" applyAlignment="1" applyProtection="1">
      <alignment horizontal="left" vertical="center" wrapText="1"/>
      <protection/>
    </xf>
    <xf numFmtId="0" fontId="15" fillId="0" borderId="1" xfId="24" applyFont="1" applyBorder="1" applyAlignment="1" applyProtection="1">
      <alignment vertical="center" wrapText="1"/>
      <protection/>
    </xf>
    <xf numFmtId="0" fontId="12" fillId="0" borderId="5" xfId="24" applyFont="1" applyBorder="1" applyAlignment="1" applyProtection="1">
      <alignment vertical="center" wrapText="1"/>
      <protection/>
    </xf>
    <xf numFmtId="49" fontId="12" fillId="0" borderId="30" xfId="24" applyNumberFormat="1" applyFont="1" applyBorder="1" applyAlignment="1" applyProtection="1">
      <alignment horizontal="center" vertical="center" wrapText="1"/>
      <protection/>
    </xf>
    <xf numFmtId="1" fontId="13" fillId="6" borderId="1" xfId="24" applyNumberFormat="1" applyFont="1" applyFill="1" applyBorder="1" applyAlignment="1" applyProtection="1">
      <alignment vertical="center"/>
      <protection locked="0"/>
    </xf>
    <xf numFmtId="0" fontId="12" fillId="0" borderId="16" xfId="24" applyFont="1" applyBorder="1" applyAlignment="1" applyProtection="1">
      <alignment vertical="center" wrapText="1"/>
      <protection/>
    </xf>
    <xf numFmtId="1" fontId="13" fillId="3" borderId="30" xfId="24" applyNumberFormat="1" applyFont="1" applyFill="1" applyBorder="1" applyAlignment="1" applyProtection="1">
      <alignment vertical="center"/>
      <protection locked="0"/>
    </xf>
    <xf numFmtId="1" fontId="13" fillId="3" borderId="1" xfId="24" applyNumberFormat="1" applyFont="1" applyFill="1" applyBorder="1" applyAlignment="1" applyProtection="1">
      <alignment vertical="center"/>
      <protection locked="0"/>
    </xf>
    <xf numFmtId="0" fontId="13" fillId="0" borderId="8" xfId="24" applyFont="1" applyBorder="1" applyAlignment="1" applyProtection="1">
      <alignment vertical="center" wrapText="1"/>
      <protection/>
    </xf>
    <xf numFmtId="49" fontId="13" fillId="0" borderId="1" xfId="24" applyNumberFormat="1" applyFont="1" applyBorder="1" applyAlignment="1" applyProtection="1">
      <alignment horizontal="center" vertical="center" wrapText="1"/>
      <protection/>
    </xf>
    <xf numFmtId="3" fontId="13" fillId="0" borderId="30" xfId="24" applyNumberFormat="1" applyFont="1" applyFill="1" applyBorder="1" applyAlignment="1" applyProtection="1">
      <alignment vertical="center"/>
      <protection/>
    </xf>
    <xf numFmtId="3" fontId="13" fillId="0" borderId="1" xfId="24" applyNumberFormat="1" applyFont="1" applyFill="1" applyBorder="1" applyAlignment="1" applyProtection="1">
      <alignment vertical="center"/>
      <protection/>
    </xf>
    <xf numFmtId="0" fontId="16" fillId="0" borderId="1" xfId="24" applyFont="1" applyBorder="1" applyAlignment="1" applyProtection="1">
      <alignment vertical="center" wrapText="1"/>
      <protection/>
    </xf>
    <xf numFmtId="49" fontId="13" fillId="0" borderId="1" xfId="24" applyNumberFormat="1" applyFont="1" applyBorder="1" applyAlignment="1" applyProtection="1">
      <alignment horizontal="center" wrapText="1"/>
      <protection/>
    </xf>
    <xf numFmtId="3" fontId="12" fillId="0" borderId="1" xfId="24" applyNumberFormat="1" applyFont="1" applyFill="1" applyBorder="1" applyProtection="1">
      <alignment/>
      <protection/>
    </xf>
    <xf numFmtId="49" fontId="17" fillId="0" borderId="1" xfId="24" applyNumberFormat="1" applyFont="1" applyBorder="1" applyAlignment="1" applyProtection="1">
      <alignment horizontal="center" wrapText="1"/>
      <protection/>
    </xf>
    <xf numFmtId="0" fontId="13" fillId="0" borderId="0" xfId="24" applyFont="1" applyBorder="1" applyAlignment="1" applyProtection="1">
      <alignment wrapText="1"/>
      <protection locked="0"/>
    </xf>
    <xf numFmtId="1" fontId="12" fillId="0" borderId="0" xfId="24" applyNumberFormat="1" applyFont="1" applyBorder="1" applyProtection="1">
      <alignment/>
      <protection locked="0"/>
    </xf>
    <xf numFmtId="0" fontId="13" fillId="0" borderId="0" xfId="24" applyFont="1" applyBorder="1" applyAlignment="1" applyProtection="1">
      <alignment horizontal="right" vertical="center" wrapText="1"/>
      <protection locked="0"/>
    </xf>
    <xf numFmtId="0" fontId="12" fillId="0" borderId="0" xfId="24" applyFont="1" applyBorder="1" applyAlignment="1" applyProtection="1">
      <alignment wrapText="1"/>
      <protection locked="0"/>
    </xf>
    <xf numFmtId="0" fontId="13" fillId="0" borderId="0" xfId="24" applyFont="1" applyBorder="1" applyAlignment="1" applyProtection="1">
      <alignment horizontal="right" vertical="top"/>
      <protection/>
    </xf>
    <xf numFmtId="164" fontId="13" fillId="0" borderId="0" xfId="24" applyNumberFormat="1" applyFont="1" applyBorder="1" applyAlignment="1" applyProtection="1">
      <alignment horizontal="left" vertical="top"/>
      <protection locked="0"/>
    </xf>
    <xf numFmtId="0" fontId="13" fillId="0" borderId="0" xfId="24" applyFont="1" applyBorder="1" applyAlignment="1" applyProtection="1">
      <alignment horizontal="left" vertical="top"/>
      <protection locked="0"/>
    </xf>
    <xf numFmtId="0" fontId="18" fillId="0" borderId="0" xfId="24" applyFont="1" applyBorder="1" applyAlignment="1">
      <alignment vertical="center" wrapText="1"/>
      <protection/>
    </xf>
    <xf numFmtId="0" fontId="18" fillId="0" borderId="0" xfId="24" applyFont="1" applyBorder="1" applyAlignment="1" applyProtection="1">
      <alignment vertical="center" wrapText="1"/>
      <protection locked="0"/>
    </xf>
    <xf numFmtId="1" fontId="12" fillId="0" borderId="0" xfId="24" applyNumberFormat="1" applyFont="1" applyProtection="1">
      <alignment/>
      <protection locked="0"/>
    </xf>
    <xf numFmtId="0" fontId="13" fillId="0" borderId="0" xfId="22" applyFont="1" applyBorder="1" applyAlignment="1" applyProtection="1">
      <alignment horizontal="left" vertical="top" wrapText="1"/>
      <protection locked="0"/>
    </xf>
    <xf numFmtId="0" fontId="12" fillId="0" borderId="0" xfId="24" applyFont="1" applyBorder="1" applyAlignment="1">
      <alignment wrapText="1"/>
      <protection/>
    </xf>
    <xf numFmtId="1" fontId="12" fillId="0" borderId="0" xfId="24" applyNumberFormat="1" applyFont="1" applyBorder="1">
      <alignment/>
      <protection/>
    </xf>
    <xf numFmtId="1" fontId="12" fillId="0" borderId="0" xfId="24" applyNumberFormat="1" applyFont="1">
      <alignment/>
      <protection/>
    </xf>
    <xf numFmtId="0" fontId="12" fillId="0" borderId="0" xfId="24" applyFont="1" applyBorder="1">
      <alignment/>
      <protection/>
    </xf>
    <xf numFmtId="0" fontId="12" fillId="0" borderId="0" xfId="23" applyFont="1" applyAlignment="1" applyProtection="1">
      <alignment wrapText="1"/>
      <protection/>
    </xf>
    <xf numFmtId="0" fontId="12" fillId="0" borderId="0" xfId="23" applyFont="1" applyFill="1" applyAlignment="1" applyProtection="1">
      <alignment wrapText="1"/>
      <protection/>
    </xf>
    <xf numFmtId="0" fontId="12" fillId="0" borderId="0" xfId="23" applyFont="1" applyAlignment="1" applyProtection="1">
      <alignment wrapText="1"/>
      <protection locked="0"/>
    </xf>
    <xf numFmtId="0" fontId="12" fillId="0" borderId="0" xfId="23" applyFont="1" applyFill="1" applyAlignment="1" applyProtection="1">
      <alignment wrapText="1"/>
      <protection locked="0"/>
    </xf>
    <xf numFmtId="0" fontId="13" fillId="0" borderId="0" xfId="23" applyFont="1" applyBorder="1" applyAlignment="1" applyProtection="1">
      <alignment horizontal="center" vertical="center" wrapText="1"/>
      <protection/>
    </xf>
    <xf numFmtId="0" fontId="13" fillId="0" borderId="0" xfId="23" applyFont="1" applyFill="1" applyBorder="1" applyAlignment="1" applyProtection="1">
      <alignment horizontal="center" vertical="center" wrapText="1"/>
      <protection/>
    </xf>
    <xf numFmtId="0" fontId="12" fillId="0" borderId="0" xfId="23" applyFont="1" applyAlignment="1" applyProtection="1">
      <alignment horizontal="center" wrapText="1"/>
      <protection/>
    </xf>
    <xf numFmtId="0" fontId="13" fillId="0" borderId="0" xfId="22" applyFont="1" applyBorder="1" applyAlignment="1" applyProtection="1">
      <alignment horizontal="left" vertical="top"/>
      <protection/>
    </xf>
    <xf numFmtId="0" fontId="6" fillId="0" borderId="0" xfId="22" applyFont="1" applyFill="1" applyAlignment="1" applyProtection="1">
      <alignment vertical="top"/>
      <protection/>
    </xf>
    <xf numFmtId="0" fontId="6" fillId="0" borderId="0" xfId="22" applyFont="1" applyFill="1" applyAlignment="1" applyProtection="1">
      <alignment horizontal="right" vertical="top" wrapText="1"/>
      <protection/>
    </xf>
    <xf numFmtId="0" fontId="13" fillId="0" borderId="0" xfId="22" applyFont="1" applyBorder="1" applyAlignment="1" applyProtection="1">
      <alignment vertical="top"/>
      <protection/>
    </xf>
    <xf numFmtId="166" fontId="13" fillId="0" borderId="0" xfId="22" applyNumberFormat="1" applyFont="1" applyBorder="1" applyAlignment="1" applyProtection="1">
      <alignment horizontal="left" vertical="top"/>
      <protection/>
    </xf>
    <xf numFmtId="0" fontId="13" fillId="0" borderId="0" xfId="22" applyFont="1" applyFill="1" applyBorder="1" applyAlignment="1" applyProtection="1">
      <alignment vertical="top" wrapText="1"/>
      <protection/>
    </xf>
    <xf numFmtId="0" fontId="13" fillId="0" borderId="0" xfId="23" applyFont="1" applyFill="1" applyBorder="1" applyAlignment="1" applyProtection="1">
      <alignment horizontal="right" vertical="center" wrapText="1"/>
      <protection/>
    </xf>
    <xf numFmtId="0" fontId="13" fillId="0" borderId="0" xfId="23" applyFont="1" applyAlignment="1" applyProtection="1">
      <alignment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164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wrapText="1"/>
      <protection/>
    </xf>
    <xf numFmtId="49" fontId="14" fillId="0" borderId="1" xfId="23" applyNumberFormat="1" applyFont="1" applyBorder="1" applyAlignment="1" applyProtection="1">
      <alignment wrapText="1"/>
      <protection/>
    </xf>
    <xf numFmtId="3" fontId="12" fillId="0" borderId="1" xfId="23" applyNumberFormat="1" applyFont="1" applyFill="1" applyBorder="1" applyAlignment="1" applyProtection="1">
      <alignment wrapText="1"/>
      <protection/>
    </xf>
    <xf numFmtId="0" fontId="12" fillId="0" borderId="0" xfId="23" applyFont="1" applyBorder="1" applyAlignment="1" applyProtection="1">
      <alignment wrapText="1"/>
      <protection/>
    </xf>
    <xf numFmtId="0" fontId="12" fillId="0" borderId="1" xfId="23" applyFont="1" applyBorder="1" applyAlignment="1" applyProtection="1">
      <alignment wrapText="1"/>
      <protection/>
    </xf>
    <xf numFmtId="49" fontId="12" fillId="0" borderId="1" xfId="23" applyNumberFormat="1" applyFont="1" applyBorder="1" applyAlignment="1" applyProtection="1">
      <alignment horizontal="center" wrapText="1"/>
      <protection/>
    </xf>
    <xf numFmtId="1" fontId="12" fillId="6" borderId="1" xfId="23" applyNumberFormat="1" applyFont="1" applyFill="1" applyBorder="1" applyAlignment="1" applyProtection="1">
      <alignment wrapText="1"/>
      <protection locked="0"/>
    </xf>
    <xf numFmtId="1" fontId="12" fillId="0" borderId="0" xfId="23" applyNumberFormat="1" applyFont="1" applyBorder="1" applyAlignment="1" applyProtection="1">
      <alignment wrapText="1"/>
      <protection/>
    </xf>
    <xf numFmtId="1" fontId="12" fillId="0" borderId="0" xfId="23" applyNumberFormat="1" applyFont="1" applyAlignment="1" applyProtection="1">
      <alignment wrapText="1"/>
      <protection/>
    </xf>
    <xf numFmtId="0" fontId="12" fillId="0" borderId="1" xfId="23" applyFont="1" applyFill="1" applyBorder="1" applyAlignment="1" applyProtection="1">
      <alignment wrapText="1"/>
      <protection/>
    </xf>
    <xf numFmtId="49" fontId="12" fillId="0" borderId="1" xfId="23" applyNumberFormat="1" applyFont="1" applyFill="1" applyBorder="1" applyAlignment="1" applyProtection="1">
      <alignment horizontal="center" wrapText="1"/>
      <protection/>
    </xf>
    <xf numFmtId="0" fontId="13" fillId="0" borderId="1" xfId="23" applyFont="1" applyBorder="1" applyAlignment="1" applyProtection="1">
      <alignment horizontal="right" wrapText="1"/>
      <protection/>
    </xf>
    <xf numFmtId="49" fontId="13" fillId="0" borderId="1" xfId="23" applyNumberFormat="1" applyFont="1" applyBorder="1" applyAlignment="1" applyProtection="1">
      <alignment horizontal="center" wrapText="1"/>
      <protection/>
    </xf>
    <xf numFmtId="49" fontId="14" fillId="0" borderId="1" xfId="23" applyNumberFormat="1" applyFont="1" applyBorder="1" applyAlignment="1" applyProtection="1">
      <alignment horizontal="center" wrapText="1"/>
      <protection/>
    </xf>
    <xf numFmtId="1" fontId="12" fillId="0" borderId="1" xfId="23" applyNumberFormat="1" applyFont="1" applyFill="1" applyBorder="1" applyAlignment="1" applyProtection="1">
      <alignment wrapText="1"/>
      <protection/>
    </xf>
    <xf numFmtId="0" fontId="13" fillId="0" borderId="1" xfId="23" applyFont="1" applyBorder="1" applyAlignment="1" applyProtection="1">
      <alignment wrapText="1"/>
      <protection/>
    </xf>
    <xf numFmtId="1" fontId="12" fillId="3" borderId="1" xfId="23" applyNumberFormat="1" applyFont="1" applyFill="1" applyBorder="1" applyAlignment="1" applyProtection="1">
      <alignment wrapText="1"/>
      <protection locked="0"/>
    </xf>
    <xf numFmtId="1" fontId="12" fillId="4" borderId="1" xfId="23" applyNumberFormat="1" applyFont="1" applyFill="1" applyBorder="1" applyAlignment="1" applyProtection="1">
      <alignment wrapText="1"/>
      <protection locked="0"/>
    </xf>
    <xf numFmtId="49" fontId="12" fillId="0" borderId="0" xfId="23" applyNumberFormat="1" applyFont="1" applyBorder="1" applyAlignment="1" applyProtection="1">
      <alignment wrapText="1"/>
      <protection/>
    </xf>
    <xf numFmtId="1" fontId="12" fillId="0" borderId="0" xfId="23" applyNumberFormat="1" applyFont="1" applyFill="1" applyBorder="1" applyAlignment="1" applyProtection="1">
      <alignment wrapText="1"/>
      <protection/>
    </xf>
    <xf numFmtId="0" fontId="13" fillId="0" borderId="0" xfId="23" applyFont="1" applyAlignment="1" applyProtection="1">
      <alignment horizontal="left" vertical="top"/>
      <protection locked="0"/>
    </xf>
    <xf numFmtId="49" fontId="13" fillId="0" borderId="0" xfId="23" applyNumberFormat="1" applyFont="1" applyAlignment="1" applyProtection="1">
      <alignment horizontal="left" vertical="top"/>
      <protection locked="0"/>
    </xf>
    <xf numFmtId="0" fontId="13" fillId="0" borderId="0" xfId="22" applyFont="1" applyFill="1" applyAlignment="1" applyProtection="1">
      <alignment horizontal="right" vertical="top" wrapText="1"/>
      <protection locked="0"/>
    </xf>
    <xf numFmtId="0" fontId="13" fillId="0" borderId="0" xfId="23" applyFont="1" applyAlignment="1" applyProtection="1">
      <alignment horizontal="center"/>
      <protection/>
    </xf>
    <xf numFmtId="0" fontId="12" fillId="0" borderId="0" xfId="25" applyFont="1" applyAlignment="1">
      <alignment wrapText="1"/>
      <protection/>
    </xf>
    <xf numFmtId="49" fontId="12" fillId="0" borderId="0" xfId="25" applyNumberFormat="1" applyFont="1" applyAlignment="1">
      <alignment horizontal="center" wrapText="1"/>
      <protection/>
    </xf>
    <xf numFmtId="0" fontId="12" fillId="0" borderId="0" xfId="25" applyFont="1">
      <alignment/>
      <protection/>
    </xf>
    <xf numFmtId="0" fontId="13" fillId="0" borderId="0" xfId="25" applyFont="1">
      <alignment/>
      <protection/>
    </xf>
    <xf numFmtId="0" fontId="13" fillId="0" borderId="0" xfId="25" applyFont="1" applyAlignment="1" applyProtection="1">
      <alignment horizontal="center" wrapText="1"/>
      <protection/>
    </xf>
    <xf numFmtId="49" fontId="13" fillId="0" borderId="0" xfId="25" applyNumberFormat="1" applyFont="1" applyAlignment="1" applyProtection="1">
      <alignment horizontal="center" wrapText="1"/>
      <protection/>
    </xf>
    <xf numFmtId="0" fontId="13" fillId="0" borderId="0" xfId="25" applyFont="1" applyAlignment="1" applyProtection="1">
      <alignment horizontal="center"/>
      <protection/>
    </xf>
    <xf numFmtId="0" fontId="12" fillId="0" borderId="0" xfId="25" applyFont="1" applyProtection="1">
      <alignment/>
      <protection/>
    </xf>
    <xf numFmtId="0" fontId="6" fillId="0" borderId="0" xfId="25" applyFont="1" applyAlignment="1" applyProtection="1">
      <alignment horizontal="left"/>
      <protection/>
    </xf>
    <xf numFmtId="0" fontId="13" fillId="0" borderId="0" xfId="25" applyFont="1" applyBorder="1" applyAlignment="1" applyProtection="1">
      <alignment horizontal="left" vertical="center" wrapText="1"/>
      <protection/>
    </xf>
    <xf numFmtId="0" fontId="13" fillId="0" borderId="0" xfId="25" applyFont="1" applyAlignment="1">
      <alignment/>
      <protection/>
    </xf>
    <xf numFmtId="0" fontId="13" fillId="0" borderId="0" xfId="25" applyFont="1" applyBorder="1" applyAlignment="1" applyProtection="1">
      <alignment horizontal="left" vertical="top" wrapText="1"/>
      <protection/>
    </xf>
    <xf numFmtId="0" fontId="13" fillId="0" borderId="0" xfId="25" applyFont="1" applyProtection="1">
      <alignment/>
      <protection/>
    </xf>
    <xf numFmtId="0" fontId="13" fillId="0" borderId="0" xfId="23" applyFont="1" applyAlignment="1" applyProtection="1">
      <alignment horizontal="right" wrapText="1"/>
      <protection/>
    </xf>
    <xf numFmtId="0" fontId="13" fillId="0" borderId="0" xfId="23" applyFont="1" applyAlignment="1">
      <alignment wrapText="1"/>
      <protection/>
    </xf>
    <xf numFmtId="0" fontId="13" fillId="0" borderId="9" xfId="25" applyFont="1" applyBorder="1" applyAlignment="1">
      <alignment horizontal="center" vertical="center" wrapText="1"/>
      <protection/>
    </xf>
    <xf numFmtId="49" fontId="13" fillId="0" borderId="9" xfId="25" applyNumberFormat="1" applyFont="1" applyBorder="1" applyAlignment="1">
      <alignment horizontal="center" vertical="center" wrapText="1"/>
      <protection/>
    </xf>
    <xf numFmtId="0" fontId="13" fillId="0" borderId="18" xfId="25" applyFont="1" applyBorder="1" applyAlignment="1">
      <alignment horizontal="center" vertical="center" wrapText="1"/>
      <protection/>
    </xf>
    <xf numFmtId="0" fontId="13" fillId="0" borderId="18" xfId="25" applyFont="1" applyBorder="1" applyAlignment="1">
      <alignment horizontal="left" vertical="center" wrapText="1"/>
      <protection/>
    </xf>
    <xf numFmtId="0" fontId="13" fillId="2" borderId="18" xfId="25" applyFont="1" applyFill="1" applyBorder="1" applyAlignment="1">
      <alignment horizontal="center" vertical="center" wrapText="1"/>
      <protection/>
    </xf>
    <xf numFmtId="0" fontId="13" fillId="0" borderId="0" xfId="25" applyFont="1" applyBorder="1" applyAlignment="1">
      <alignment horizontal="center" vertical="center" wrapText="1"/>
      <protection/>
    </xf>
    <xf numFmtId="0" fontId="13" fillId="0" borderId="0" xfId="25" applyFont="1" applyAlignment="1">
      <alignment horizontal="center" vertical="center" wrapText="1"/>
      <protection/>
    </xf>
    <xf numFmtId="0" fontId="13" fillId="0" borderId="19" xfId="25" applyFont="1" applyBorder="1" applyAlignment="1">
      <alignment horizontal="center" vertical="center" wrapText="1"/>
      <protection/>
    </xf>
    <xf numFmtId="49" fontId="13" fillId="0" borderId="19" xfId="25" applyNumberFormat="1" applyFont="1" applyBorder="1" applyAlignment="1">
      <alignment horizontal="center" vertical="center" wrapText="1"/>
      <protection/>
    </xf>
    <xf numFmtId="0" fontId="13" fillId="0" borderId="21" xfId="25" applyFont="1" applyBorder="1" applyAlignment="1">
      <alignment horizontal="center" vertical="center" wrapText="1"/>
      <protection/>
    </xf>
    <xf numFmtId="0" fontId="13" fillId="0" borderId="31" xfId="25" applyFont="1" applyBorder="1" applyAlignment="1">
      <alignment horizontal="center" vertical="center" wrapText="1"/>
      <protection/>
    </xf>
    <xf numFmtId="0" fontId="13" fillId="0" borderId="1" xfId="25" applyFont="1" applyBorder="1" applyAlignment="1">
      <alignment horizontal="center" vertical="center" wrapText="1"/>
      <protection/>
    </xf>
    <xf numFmtId="0" fontId="13" fillId="0" borderId="9" xfId="25" applyFont="1" applyBorder="1" applyAlignment="1">
      <alignment horizontal="left" vertical="center" wrapText="1"/>
      <protection/>
    </xf>
    <xf numFmtId="0" fontId="13" fillId="2" borderId="21" xfId="25" applyFont="1" applyFill="1" applyBorder="1" applyAlignment="1">
      <alignment horizontal="center" vertical="center" wrapText="1"/>
      <protection/>
    </xf>
    <xf numFmtId="0" fontId="13" fillId="0" borderId="12" xfId="25" applyFont="1" applyBorder="1" applyAlignment="1">
      <alignment horizontal="center" vertical="center" wrapText="1"/>
      <protection/>
    </xf>
    <xf numFmtId="0" fontId="4" fillId="0" borderId="12" xfId="25" applyFont="1" applyBorder="1" applyAlignment="1">
      <alignment horizontal="center" vertical="center" wrapText="1"/>
      <protection/>
    </xf>
    <xf numFmtId="0" fontId="13" fillId="0" borderId="24" xfId="25" applyFont="1" applyBorder="1" applyAlignment="1">
      <alignment horizontal="center" vertical="center" wrapText="1"/>
      <protection/>
    </xf>
    <xf numFmtId="0" fontId="13" fillId="0" borderId="32" xfId="25" applyFont="1" applyBorder="1" applyAlignment="1">
      <alignment horizontal="center" vertical="center" wrapText="1"/>
      <protection/>
    </xf>
    <xf numFmtId="0" fontId="4" fillId="0" borderId="12" xfId="25" applyFont="1" applyBorder="1" applyAlignment="1">
      <alignment vertical="center" wrapText="1"/>
      <protection/>
    </xf>
    <xf numFmtId="0" fontId="13" fillId="2" borderId="24" xfId="25" applyFont="1" applyFill="1" applyBorder="1" applyAlignment="1">
      <alignment horizontal="center" vertical="center" wrapText="1"/>
      <protection/>
    </xf>
    <xf numFmtId="49" fontId="13" fillId="0" borderId="24" xfId="25" applyNumberFormat="1" applyFont="1" applyBorder="1" applyAlignment="1">
      <alignment horizontal="center" vertical="center" wrapText="1"/>
      <protection/>
    </xf>
    <xf numFmtId="0" fontId="13" fillId="0" borderId="24" xfId="25" applyFont="1" applyFill="1" applyBorder="1" applyAlignment="1">
      <alignment horizontal="center" vertical="center" wrapText="1"/>
      <protection/>
    </xf>
    <xf numFmtId="49" fontId="13" fillId="0" borderId="1" xfId="25" applyNumberFormat="1" applyFont="1" applyBorder="1" applyAlignment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>
      <alignment horizontal="center" vertical="center" wrapText="1"/>
      <protection/>
    </xf>
    <xf numFmtId="49" fontId="12" fillId="2" borderId="1" xfId="25" applyNumberFormat="1" applyFont="1" applyFill="1" applyBorder="1" applyAlignment="1">
      <alignment horizontal="center" vertical="center" wrapText="1"/>
      <protection/>
    </xf>
    <xf numFmtId="49" fontId="12" fillId="0" borderId="1" xfId="25" applyNumberFormat="1" applyFont="1" applyFill="1" applyBorder="1" applyAlignment="1">
      <alignment horizontal="center" vertical="center" wrapText="1"/>
      <protection/>
    </xf>
    <xf numFmtId="0" fontId="13" fillId="0" borderId="1" xfId="25" applyFont="1" applyBorder="1" applyAlignment="1">
      <alignment vertical="center" wrapText="1"/>
      <protection/>
    </xf>
    <xf numFmtId="3" fontId="12" fillId="0" borderId="1" xfId="25" applyNumberFormat="1" applyFont="1" applyFill="1" applyBorder="1" applyAlignment="1" applyProtection="1">
      <alignment vertical="center"/>
      <protection/>
    </xf>
    <xf numFmtId="1" fontId="12" fillId="6" borderId="1" xfId="25" applyNumberFormat="1" applyFont="1" applyFill="1" applyBorder="1" applyAlignment="1" applyProtection="1">
      <alignment vertical="center"/>
      <protection locked="0"/>
    </xf>
    <xf numFmtId="1" fontId="12" fillId="0" borderId="1" xfId="25" applyNumberFormat="1" applyFont="1" applyFill="1" applyBorder="1" applyAlignment="1" applyProtection="1">
      <alignment vertical="center"/>
      <protection/>
    </xf>
    <xf numFmtId="3" fontId="12" fillId="0" borderId="0" xfId="25" applyNumberFormat="1" applyFont="1" applyBorder="1" applyProtection="1">
      <alignment/>
      <protection/>
    </xf>
    <xf numFmtId="3" fontId="12" fillId="0" borderId="1" xfId="25" applyNumberFormat="1" applyFont="1" applyBorder="1" applyAlignment="1" applyProtection="1">
      <alignment vertical="center"/>
      <protection/>
    </xf>
    <xf numFmtId="0" fontId="12" fillId="0" borderId="0" xfId="25" applyFont="1" applyBorder="1" applyProtection="1">
      <alignment/>
      <protection/>
    </xf>
    <xf numFmtId="0" fontId="12" fillId="0" borderId="1" xfId="25" applyFont="1" applyBorder="1" applyAlignment="1">
      <alignment vertical="center" wrapText="1"/>
      <protection/>
    </xf>
    <xf numFmtId="0" fontId="12" fillId="0" borderId="0" xfId="25" applyFont="1" applyBorder="1">
      <alignment/>
      <protection/>
    </xf>
    <xf numFmtId="3" fontId="12" fillId="0" borderId="18" xfId="25" applyNumberFormat="1" applyFont="1" applyBorder="1" applyAlignment="1" applyProtection="1">
      <alignment vertical="center"/>
      <protection/>
    </xf>
    <xf numFmtId="49" fontId="13" fillId="0" borderId="8" xfId="25" applyNumberFormat="1" applyFont="1" applyBorder="1" applyAlignment="1">
      <alignment horizontal="center" vertical="center" wrapText="1"/>
      <protection/>
    </xf>
    <xf numFmtId="1" fontId="12" fillId="2" borderId="8" xfId="25" applyNumberFormat="1" applyFont="1" applyFill="1" applyBorder="1" applyAlignment="1" applyProtection="1">
      <alignment vertical="center"/>
      <protection locked="0"/>
    </xf>
    <xf numFmtId="1" fontId="12" fillId="2" borderId="16" xfId="25" applyNumberFormat="1" applyFont="1" applyFill="1" applyBorder="1" applyAlignment="1" applyProtection="1">
      <alignment vertical="center"/>
      <protection locked="0"/>
    </xf>
    <xf numFmtId="1" fontId="12" fillId="2" borderId="30" xfId="25" applyNumberFormat="1" applyFont="1" applyFill="1" applyBorder="1" applyAlignment="1" applyProtection="1">
      <alignment vertical="center"/>
      <protection locked="0"/>
    </xf>
    <xf numFmtId="1" fontId="12" fillId="0" borderId="8" xfId="25" applyNumberFormat="1" applyFont="1" applyFill="1" applyBorder="1" applyAlignment="1" applyProtection="1">
      <alignment vertical="center"/>
      <protection locked="0"/>
    </xf>
    <xf numFmtId="1" fontId="12" fillId="0" borderId="8" xfId="25" applyNumberFormat="1" applyFont="1" applyFill="1" applyBorder="1" applyAlignment="1" applyProtection="1">
      <alignment vertical="center"/>
      <protection/>
    </xf>
    <xf numFmtId="3" fontId="12" fillId="0" borderId="24" xfId="25" applyNumberFormat="1" applyFont="1" applyBorder="1" applyAlignment="1" applyProtection="1">
      <alignment vertical="center"/>
      <protection/>
    </xf>
    <xf numFmtId="0" fontId="12" fillId="0" borderId="1" xfId="25" applyFont="1" applyBorder="1" applyAlignment="1">
      <alignment wrapText="1"/>
      <protection/>
    </xf>
    <xf numFmtId="49" fontId="12" fillId="0" borderId="1" xfId="25" applyNumberFormat="1" applyFont="1" applyBorder="1" applyAlignment="1">
      <alignment horizontal="center" wrapText="1"/>
      <protection/>
    </xf>
    <xf numFmtId="1" fontId="12" fillId="3" borderId="1" xfId="25" applyNumberFormat="1" applyFont="1" applyFill="1" applyBorder="1" applyAlignment="1" applyProtection="1">
      <alignment vertical="center"/>
      <protection locked="0"/>
    </xf>
    <xf numFmtId="0" fontId="13" fillId="0" borderId="0" xfId="25" applyFont="1" applyBorder="1" applyAlignment="1" applyProtection="1">
      <alignment vertical="center" wrapText="1"/>
      <protection locked="0"/>
    </xf>
    <xf numFmtId="49" fontId="13" fillId="0" borderId="0" xfId="25" applyNumberFormat="1" applyFont="1" applyBorder="1" applyAlignment="1" applyProtection="1">
      <alignment horizontal="center" vertical="center" wrapText="1"/>
      <protection locked="0"/>
    </xf>
    <xf numFmtId="3" fontId="12" fillId="0" borderId="0" xfId="25" applyNumberFormat="1" applyFont="1" applyBorder="1" applyAlignment="1" applyProtection="1">
      <alignment vertical="center"/>
      <protection locked="0"/>
    </xf>
    <xf numFmtId="0" fontId="12" fillId="0" borderId="0" xfId="25" applyFont="1" applyBorder="1" applyProtection="1">
      <alignment/>
      <protection locked="0"/>
    </xf>
    <xf numFmtId="0" fontId="13" fillId="0" borderId="0" xfId="25" applyFont="1" applyBorder="1" applyAlignment="1" applyProtection="1">
      <alignment horizontal="left" wrapText="1"/>
      <protection locked="0"/>
    </xf>
    <xf numFmtId="49" fontId="13" fillId="0" borderId="0" xfId="25" applyNumberFormat="1" applyFont="1" applyBorder="1" applyAlignment="1" applyProtection="1">
      <alignment horizontal="center" wrapText="1"/>
      <protection locked="0"/>
    </xf>
    <xf numFmtId="0" fontId="13" fillId="0" borderId="0" xfId="25" applyFont="1" applyBorder="1" applyProtection="1">
      <alignment/>
      <protection locked="0"/>
    </xf>
    <xf numFmtId="0" fontId="12" fillId="0" borderId="0" xfId="25" applyFont="1" applyAlignment="1" applyProtection="1">
      <alignment wrapText="1"/>
      <protection locked="0"/>
    </xf>
    <xf numFmtId="49" fontId="12" fillId="0" borderId="0" xfId="25" applyNumberFormat="1" applyFont="1" applyAlignment="1" applyProtection="1">
      <alignment horizontal="center" wrapText="1"/>
      <protection locked="0"/>
    </xf>
    <xf numFmtId="0" fontId="12" fillId="0" borderId="0" xfId="25" applyFont="1" applyProtection="1">
      <alignment/>
      <protection locked="0"/>
    </xf>
    <xf numFmtId="0" fontId="5" fillId="0" borderId="0" xfId="22" applyFont="1" applyBorder="1" applyAlignment="1" applyProtection="1">
      <alignment vertical="top" wrapText="1"/>
      <protection locked="0"/>
    </xf>
    <xf numFmtId="0" fontId="6" fillId="0" borderId="21" xfId="22" applyFont="1" applyBorder="1" applyAlignment="1" applyProtection="1">
      <alignment horizontal="right" vertical="top" wrapText="1"/>
      <protection locked="0"/>
    </xf>
    <xf numFmtId="0" fontId="5" fillId="0" borderId="0" xfId="22" applyFont="1" applyBorder="1" applyAlignment="1" applyProtection="1">
      <alignment horizontal="left" vertical="top" wrapText="1"/>
      <protection locked="0"/>
    </xf>
    <xf numFmtId="0" fontId="13" fillId="0" borderId="0" xfId="24" applyFont="1" applyBorder="1" applyAlignment="1" applyProtection="1">
      <alignment horizontal="center" vertical="center" wrapText="1"/>
      <protection/>
    </xf>
    <xf numFmtId="0" fontId="13" fillId="0" borderId="0" xfId="22" applyFont="1" applyBorder="1" applyAlignment="1" applyProtection="1">
      <alignment horizontal="left" vertical="top" wrapText="1"/>
      <protection/>
    </xf>
    <xf numFmtId="0" fontId="4" fillId="0" borderId="0" xfId="24" applyFont="1" applyBorder="1" applyAlignment="1" applyProtection="1">
      <alignment horizontal="left" wrapText="1"/>
      <protection/>
    </xf>
    <xf numFmtId="165" fontId="12" fillId="0" borderId="13" xfId="22" applyNumberFormat="1" applyFont="1" applyBorder="1" applyAlignment="1" applyProtection="1">
      <alignment horizontal="left" vertical="top" wrapText="1"/>
      <protection/>
    </xf>
    <xf numFmtId="0" fontId="13" fillId="0" borderId="0" xfId="24" applyFont="1" applyBorder="1" applyAlignment="1" applyProtection="1">
      <alignment horizontal="left" wrapText="1"/>
      <protection/>
    </xf>
    <xf numFmtId="0" fontId="13" fillId="0" borderId="0" xfId="24" applyFont="1" applyBorder="1" applyAlignment="1" applyProtection="1">
      <alignment horizontal="left" vertical="top"/>
      <protection locked="0"/>
    </xf>
    <xf numFmtId="1" fontId="12" fillId="0" borderId="0" xfId="24" applyNumberFormat="1" applyFont="1" applyBorder="1" applyAlignment="1" applyProtection="1">
      <alignment horizontal="left"/>
      <protection locked="0"/>
    </xf>
    <xf numFmtId="0" fontId="13" fillId="0" borderId="0" xfId="23" applyFont="1" applyBorder="1" applyAlignment="1" applyProtection="1">
      <alignment horizontal="center" vertical="center" wrapText="1"/>
      <protection locked="0"/>
    </xf>
    <xf numFmtId="0" fontId="12" fillId="0" borderId="0" xfId="23" applyFont="1" applyFill="1" applyBorder="1" applyAlignment="1" applyProtection="1">
      <alignment horizontal="center" wrapText="1"/>
      <protection locked="0"/>
    </xf>
    <xf numFmtId="0" fontId="13" fillId="0" borderId="0" xfId="25" applyFont="1" applyBorder="1" applyAlignment="1">
      <alignment horizontal="center" wrapText="1"/>
      <protection/>
    </xf>
    <xf numFmtId="0" fontId="13" fillId="0" borderId="0" xfId="22" applyNumberFormat="1" applyFont="1" applyBorder="1" applyAlignment="1" applyProtection="1">
      <alignment horizontal="left" vertical="top" wrapText="1"/>
      <protection/>
    </xf>
    <xf numFmtId="0" fontId="6" fillId="0" borderId="0" xfId="25" applyFont="1" applyBorder="1" applyAlignment="1" applyProtection="1">
      <alignment horizontal="left"/>
      <protection/>
    </xf>
    <xf numFmtId="0" fontId="6" fillId="0" borderId="0" xfId="25" applyFont="1" applyBorder="1" applyAlignment="1" applyProtection="1">
      <alignment horizontal="right"/>
      <protection/>
    </xf>
    <xf numFmtId="166" fontId="13" fillId="0" borderId="13" xfId="22" applyNumberFormat="1" applyFont="1" applyBorder="1" applyAlignment="1" applyProtection="1">
      <alignment horizontal="left" vertical="top" wrapText="1"/>
      <protection/>
    </xf>
    <xf numFmtId="0" fontId="13" fillId="0" borderId="30" xfId="25" applyFont="1" applyBorder="1" applyAlignment="1">
      <alignment horizontal="center" vertical="center" wrapText="1"/>
      <protection/>
    </xf>
    <xf numFmtId="0" fontId="13" fillId="0" borderId="8" xfId="25" applyFont="1" applyBorder="1" applyAlignment="1">
      <alignment horizontal="center" vertical="center" wrapText="1"/>
      <protection/>
    </xf>
    <xf numFmtId="0" fontId="13" fillId="0" borderId="1" xfId="25" applyFont="1" applyBorder="1" applyAlignment="1">
      <alignment horizontal="center" vertical="center" wrapText="1"/>
      <protection/>
    </xf>
    <xf numFmtId="0" fontId="13" fillId="0" borderId="0" xfId="25" applyFont="1" applyBorder="1" applyAlignment="1" applyProtection="1">
      <alignment horizontal="left" vertical="center" wrapText="1"/>
      <protection locked="0"/>
    </xf>
    <xf numFmtId="0" fontId="13" fillId="0" borderId="0" xfId="25" applyFont="1" applyBorder="1" applyAlignment="1" applyProtection="1">
      <alignment horizontal="left"/>
      <protection locked="0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Баланс" xfId="22"/>
    <cellStyle name="Normal_Отч.парич.поток" xfId="23"/>
    <cellStyle name="Normal_Отч.прих-разх" xfId="24"/>
    <cellStyle name="Normal_Отч.собств.кап.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85" zoomScaleNormal="85" workbookViewId="0" topLeftCell="A7">
      <selection activeCell="A1" sqref="A1"/>
    </sheetView>
  </sheetViews>
  <sheetFormatPr defaultColWidth="9.140625" defaultRowHeight="12.75"/>
  <cols>
    <col min="1" max="1" width="43.7109375" style="1" customWidth="1"/>
    <col min="2" max="2" width="9.8515625" style="1" customWidth="1"/>
    <col min="3" max="3" width="11.140625" style="1" customWidth="1"/>
    <col min="4" max="4" width="14.00390625" style="1" customWidth="1"/>
    <col min="5" max="5" width="70.7109375" style="1" customWidth="1"/>
    <col min="6" max="6" width="9.57421875" style="2" customWidth="1"/>
    <col min="7" max="7" width="12.57421875" style="1" customWidth="1"/>
    <col min="8" max="8" width="18.7109375" style="3" customWidth="1"/>
    <col min="9" max="9" width="3.57421875" style="4" customWidth="1"/>
    <col min="10" max="16384" width="9.4218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4.25" customHeight="1">
      <c r="A3" s="331" t="s">
        <v>1</v>
      </c>
      <c r="B3" s="331"/>
      <c r="C3" s="331"/>
      <c r="D3" s="331"/>
      <c r="E3" s="14" t="s">
        <v>2</v>
      </c>
      <c r="F3" s="15" t="s">
        <v>3</v>
      </c>
      <c r="G3" s="10"/>
      <c r="H3" s="16">
        <v>814191256</v>
      </c>
    </row>
    <row r="4" spans="1:8" ht="14.25" customHeight="1">
      <c r="A4" s="331" t="s">
        <v>4</v>
      </c>
      <c r="B4" s="331"/>
      <c r="C4" s="331"/>
      <c r="D4" s="331"/>
      <c r="E4" s="17" t="s">
        <v>5</v>
      </c>
      <c r="F4" s="332" t="s">
        <v>6</v>
      </c>
      <c r="G4" s="332"/>
      <c r="H4" s="16">
        <v>380</v>
      </c>
    </row>
    <row r="5" spans="1:8" ht="14.25" customHeight="1">
      <c r="A5" s="331" t="s">
        <v>7</v>
      </c>
      <c r="B5" s="331"/>
      <c r="C5" s="331"/>
      <c r="D5" s="331"/>
      <c r="E5" s="18">
        <v>41455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>
        <v>350</v>
      </c>
      <c r="D11" s="46">
        <v>350</v>
      </c>
      <c r="E11" s="40" t="s">
        <v>24</v>
      </c>
      <c r="F11" s="47" t="s">
        <v>25</v>
      </c>
      <c r="G11" s="48">
        <v>2404</v>
      </c>
      <c r="H11" s="49">
        <v>2404</v>
      </c>
    </row>
    <row r="12" spans="1:8" ht="15">
      <c r="A12" s="38" t="s">
        <v>26</v>
      </c>
      <c r="B12" s="44" t="s">
        <v>27</v>
      </c>
      <c r="C12" s="45">
        <v>1564</v>
      </c>
      <c r="D12" s="46">
        <v>1676</v>
      </c>
      <c r="E12" s="40" t="s">
        <v>28</v>
      </c>
      <c r="F12" s="47" t="s">
        <v>29</v>
      </c>
      <c r="G12" s="50">
        <v>2404</v>
      </c>
      <c r="H12" s="51">
        <v>2404</v>
      </c>
    </row>
    <row r="13" spans="1:8" ht="15">
      <c r="A13" s="38" t="s">
        <v>30</v>
      </c>
      <c r="B13" s="44" t="s">
        <v>31</v>
      </c>
      <c r="C13" s="45">
        <v>498</v>
      </c>
      <c r="D13" s="46">
        <v>104</v>
      </c>
      <c r="E13" s="40" t="s">
        <v>32</v>
      </c>
      <c r="F13" s="47" t="s">
        <v>33</v>
      </c>
      <c r="G13" s="50"/>
      <c r="H13" s="51"/>
    </row>
    <row r="14" spans="1:8" ht="15">
      <c r="A14" s="38" t="s">
        <v>34</v>
      </c>
      <c r="B14" s="44" t="s">
        <v>35</v>
      </c>
      <c r="C14" s="45">
        <v>467</v>
      </c>
      <c r="D14" s="46">
        <v>487</v>
      </c>
      <c r="E14" s="52" t="s">
        <v>36</v>
      </c>
      <c r="F14" s="47" t="s">
        <v>37</v>
      </c>
      <c r="G14" s="53"/>
      <c r="H14" s="54"/>
    </row>
    <row r="15" spans="1:8" ht="15">
      <c r="A15" s="38" t="s">
        <v>38</v>
      </c>
      <c r="B15" s="44" t="s">
        <v>39</v>
      </c>
      <c r="C15" s="45">
        <v>71</v>
      </c>
      <c r="D15" s="46">
        <v>83</v>
      </c>
      <c r="E15" s="52" t="s">
        <v>40</v>
      </c>
      <c r="F15" s="47" t="s">
        <v>41</v>
      </c>
      <c r="G15" s="53"/>
      <c r="H15" s="54"/>
    </row>
    <row r="16" spans="1:8" ht="15">
      <c r="A16" s="38" t="s">
        <v>42</v>
      </c>
      <c r="B16" s="55" t="s">
        <v>43</v>
      </c>
      <c r="C16" s="45">
        <v>14</v>
      </c>
      <c r="D16" s="46">
        <v>17</v>
      </c>
      <c r="E16" s="52" t="s">
        <v>44</v>
      </c>
      <c r="F16" s="47" t="s">
        <v>45</v>
      </c>
      <c r="G16" s="53"/>
      <c r="H16" s="54"/>
    </row>
    <row r="17" spans="1:18" ht="25.5">
      <c r="A17" s="38" t="s">
        <v>46</v>
      </c>
      <c r="B17" s="44" t="s">
        <v>47</v>
      </c>
      <c r="C17" s="45">
        <v>314</v>
      </c>
      <c r="D17" s="46">
        <v>300</v>
      </c>
      <c r="E17" s="52" t="s">
        <v>48</v>
      </c>
      <c r="F17" s="56" t="s">
        <v>49</v>
      </c>
      <c r="G17" s="57">
        <f>G11+G14+G15+G16</f>
        <v>2404</v>
      </c>
      <c r="H17" s="58">
        <f>H11+H14+H15+H16</f>
        <v>2404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8" ht="15">
      <c r="A18" s="38" t="s">
        <v>50</v>
      </c>
      <c r="B18" s="44" t="s">
        <v>51</v>
      </c>
      <c r="C18" s="45"/>
      <c r="D18" s="46"/>
      <c r="E18" s="40" t="s">
        <v>52</v>
      </c>
      <c r="F18" s="60"/>
      <c r="G18" s="61"/>
      <c r="H18" s="62"/>
    </row>
    <row r="19" spans="1:15" ht="15">
      <c r="A19" s="38" t="s">
        <v>53</v>
      </c>
      <c r="B19" s="63" t="s">
        <v>54</v>
      </c>
      <c r="C19" s="64">
        <f>SUM(C11:C18)</f>
        <v>3278</v>
      </c>
      <c r="D19" s="65">
        <f>SUM(D11:D18)</f>
        <v>3017</v>
      </c>
      <c r="E19" s="40" t="s">
        <v>55</v>
      </c>
      <c r="F19" s="47" t="s">
        <v>56</v>
      </c>
      <c r="G19" s="48"/>
      <c r="H19" s="49"/>
      <c r="I19" s="59"/>
      <c r="J19" s="59"/>
      <c r="K19" s="59"/>
      <c r="L19" s="59"/>
      <c r="M19" s="59"/>
      <c r="N19" s="59"/>
      <c r="O19" s="59"/>
    </row>
    <row r="20" spans="1:8" ht="15">
      <c r="A20" s="38" t="s">
        <v>57</v>
      </c>
      <c r="B20" s="63" t="s">
        <v>58</v>
      </c>
      <c r="C20" s="45"/>
      <c r="D20" s="46"/>
      <c r="E20" s="40" t="s">
        <v>59</v>
      </c>
      <c r="F20" s="47" t="s">
        <v>60</v>
      </c>
      <c r="G20" s="66">
        <v>858</v>
      </c>
      <c r="H20" s="67">
        <v>858</v>
      </c>
    </row>
    <row r="21" spans="1:18" ht="15">
      <c r="A21" s="38" t="s">
        <v>61</v>
      </c>
      <c r="B21" s="68" t="s">
        <v>62</v>
      </c>
      <c r="C21" s="45"/>
      <c r="D21" s="46"/>
      <c r="E21" s="69" t="s">
        <v>63</v>
      </c>
      <c r="F21" s="47" t="s">
        <v>64</v>
      </c>
      <c r="G21" s="70">
        <f>SUM(G22:G24)</f>
        <v>218</v>
      </c>
      <c r="H21" s="71">
        <f>SUM(H22:H24)</f>
        <v>218</v>
      </c>
      <c r="I21" s="59"/>
      <c r="J21" s="59"/>
      <c r="K21" s="59"/>
      <c r="L21" s="59"/>
      <c r="M21" s="72"/>
      <c r="N21" s="59"/>
      <c r="O21" s="59"/>
      <c r="P21" s="59"/>
      <c r="Q21" s="59"/>
      <c r="R21" s="59"/>
    </row>
    <row r="22" spans="1:8" ht="15">
      <c r="A22" s="38" t="s">
        <v>65</v>
      </c>
      <c r="B22" s="44"/>
      <c r="C22" s="64"/>
      <c r="D22" s="65"/>
      <c r="E22" s="52" t="s">
        <v>66</v>
      </c>
      <c r="F22" s="47" t="s">
        <v>67</v>
      </c>
      <c r="G22" s="48">
        <v>113</v>
      </c>
      <c r="H22" s="49">
        <v>113</v>
      </c>
    </row>
    <row r="23" spans="1:13" ht="15">
      <c r="A23" s="38" t="s">
        <v>68</v>
      </c>
      <c r="B23" s="44" t="s">
        <v>69</v>
      </c>
      <c r="C23" s="45">
        <v>60</v>
      </c>
      <c r="D23" s="46">
        <v>67</v>
      </c>
      <c r="E23" s="73" t="s">
        <v>70</v>
      </c>
      <c r="F23" s="47" t="s">
        <v>71</v>
      </c>
      <c r="G23" s="48"/>
      <c r="H23" s="49"/>
      <c r="M23" s="74"/>
    </row>
    <row r="24" spans="1:8" ht="15">
      <c r="A24" s="38" t="s">
        <v>72</v>
      </c>
      <c r="B24" s="44" t="s">
        <v>73</v>
      </c>
      <c r="C24" s="45">
        <v>213</v>
      </c>
      <c r="D24" s="46">
        <v>229</v>
      </c>
      <c r="E24" s="40" t="s">
        <v>74</v>
      </c>
      <c r="F24" s="47" t="s">
        <v>75</v>
      </c>
      <c r="G24" s="48">
        <v>105</v>
      </c>
      <c r="H24" s="49">
        <v>105</v>
      </c>
    </row>
    <row r="25" spans="1:18" ht="15">
      <c r="A25" s="38" t="s">
        <v>76</v>
      </c>
      <c r="B25" s="44" t="s">
        <v>77</v>
      </c>
      <c r="C25" s="45"/>
      <c r="D25" s="46"/>
      <c r="E25" s="73" t="s">
        <v>78</v>
      </c>
      <c r="F25" s="56" t="s">
        <v>79</v>
      </c>
      <c r="G25" s="57">
        <f>G19+G20+G21</f>
        <v>1076</v>
      </c>
      <c r="H25" s="58">
        <f>H19+H20+H21</f>
        <v>1076</v>
      </c>
      <c r="I25" s="59"/>
      <c r="J25" s="59"/>
      <c r="K25" s="59"/>
      <c r="L25" s="59"/>
      <c r="M25" s="72"/>
      <c r="N25" s="59"/>
      <c r="O25" s="59"/>
      <c r="P25" s="59"/>
      <c r="Q25" s="59"/>
      <c r="R25" s="59"/>
    </row>
    <row r="26" spans="1:8" ht="15">
      <c r="A26" s="38" t="s">
        <v>80</v>
      </c>
      <c r="B26" s="44" t="s">
        <v>81</v>
      </c>
      <c r="C26" s="45">
        <v>10</v>
      </c>
      <c r="D26" s="46">
        <v>10</v>
      </c>
      <c r="E26" s="40" t="s">
        <v>82</v>
      </c>
      <c r="F26" s="60"/>
      <c r="G26" s="61"/>
      <c r="H26" s="62"/>
    </row>
    <row r="27" spans="1:18" ht="15">
      <c r="A27" s="38" t="s">
        <v>83</v>
      </c>
      <c r="B27" s="68" t="s">
        <v>84</v>
      </c>
      <c r="C27" s="64">
        <f>SUM(C23:C26)</f>
        <v>283</v>
      </c>
      <c r="D27" s="65">
        <f>SUM(D23:D26)</f>
        <v>306</v>
      </c>
      <c r="E27" s="73" t="s">
        <v>85</v>
      </c>
      <c r="F27" s="47" t="s">
        <v>86</v>
      </c>
      <c r="G27" s="57">
        <f>SUM(G28:G30)</f>
        <v>-6965</v>
      </c>
      <c r="H27" s="58">
        <f>SUM(H28:H30)</f>
        <v>-6871</v>
      </c>
      <c r="I27" s="59"/>
      <c r="J27" s="59"/>
      <c r="K27" s="59"/>
      <c r="L27" s="59"/>
      <c r="M27" s="72"/>
      <c r="N27" s="59"/>
      <c r="O27" s="59"/>
      <c r="P27" s="59"/>
      <c r="Q27" s="59"/>
      <c r="R27" s="59"/>
    </row>
    <row r="28" spans="1:8" ht="15">
      <c r="A28" s="38"/>
      <c r="B28" s="44"/>
      <c r="C28" s="64"/>
      <c r="D28" s="65"/>
      <c r="E28" s="40" t="s">
        <v>87</v>
      </c>
      <c r="F28" s="47" t="s">
        <v>88</v>
      </c>
      <c r="G28" s="48">
        <v>99</v>
      </c>
      <c r="H28" s="49">
        <v>99</v>
      </c>
    </row>
    <row r="29" spans="1:13" ht="15">
      <c r="A29" s="38" t="s">
        <v>89</v>
      </c>
      <c r="B29" s="44"/>
      <c r="C29" s="64"/>
      <c r="D29" s="65"/>
      <c r="E29" s="69" t="s">
        <v>90</v>
      </c>
      <c r="F29" s="47" t="s">
        <v>91</v>
      </c>
      <c r="G29" s="53">
        <v>-7064</v>
      </c>
      <c r="H29" s="54">
        <v>-6970</v>
      </c>
      <c r="M29" s="74"/>
    </row>
    <row r="30" spans="1:8" ht="15">
      <c r="A30" s="38" t="s">
        <v>92</v>
      </c>
      <c r="B30" s="44" t="s">
        <v>93</v>
      </c>
      <c r="C30" s="45">
        <v>2103</v>
      </c>
      <c r="D30" s="46">
        <v>2103</v>
      </c>
      <c r="E30" s="40" t="s">
        <v>94</v>
      </c>
      <c r="F30" s="47" t="s">
        <v>95</v>
      </c>
      <c r="G30" s="66"/>
      <c r="H30" s="67"/>
    </row>
    <row r="31" spans="1:13" ht="15">
      <c r="A31" s="38" t="s">
        <v>96</v>
      </c>
      <c r="B31" s="44" t="s">
        <v>97</v>
      </c>
      <c r="C31" s="75"/>
      <c r="D31" s="76"/>
      <c r="E31" s="73" t="s">
        <v>98</v>
      </c>
      <c r="F31" s="47" t="s">
        <v>99</v>
      </c>
      <c r="G31" s="48"/>
      <c r="H31" s="49"/>
      <c r="M31" s="74"/>
    </row>
    <row r="32" spans="1:15" ht="15">
      <c r="A32" s="38" t="s">
        <v>100</v>
      </c>
      <c r="B32" s="68" t="s">
        <v>101</v>
      </c>
      <c r="C32" s="64">
        <f>C30+C31</f>
        <v>2103</v>
      </c>
      <c r="D32" s="65">
        <f>D30+D31</f>
        <v>2103</v>
      </c>
      <c r="E32" s="52" t="s">
        <v>102</v>
      </c>
      <c r="F32" s="47" t="s">
        <v>103</v>
      </c>
      <c r="G32" s="53">
        <v>-178</v>
      </c>
      <c r="H32" s="54">
        <v>-94</v>
      </c>
      <c r="I32" s="59"/>
      <c r="J32" s="59"/>
      <c r="K32" s="59"/>
      <c r="L32" s="59"/>
      <c r="M32" s="59"/>
      <c r="N32" s="59"/>
      <c r="O32" s="59"/>
    </row>
    <row r="33" spans="1:18" ht="15">
      <c r="A33" s="38" t="s">
        <v>104</v>
      </c>
      <c r="B33" s="55"/>
      <c r="C33" s="64"/>
      <c r="D33" s="65"/>
      <c r="E33" s="73" t="s">
        <v>105</v>
      </c>
      <c r="F33" s="56" t="s">
        <v>106</v>
      </c>
      <c r="G33" s="57">
        <f>G27+G31+G32</f>
        <v>-7143</v>
      </c>
      <c r="H33" s="58">
        <f>H27+H31+H32</f>
        <v>-6965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</row>
    <row r="34" spans="1:14" ht="15">
      <c r="A34" s="38" t="s">
        <v>107</v>
      </c>
      <c r="B34" s="55" t="s">
        <v>108</v>
      </c>
      <c r="C34" s="64">
        <f>SUM(C35:C38)</f>
        <v>0</v>
      </c>
      <c r="D34" s="65">
        <f>SUM(D35:D38)</f>
        <v>0</v>
      </c>
      <c r="E34" s="40"/>
      <c r="F34" s="77"/>
      <c r="G34" s="78"/>
      <c r="H34" s="79"/>
      <c r="I34" s="59"/>
      <c r="J34" s="59"/>
      <c r="K34" s="59"/>
      <c r="L34" s="59"/>
      <c r="M34" s="59"/>
      <c r="N34" s="59"/>
    </row>
    <row r="35" spans="1:8" ht="15">
      <c r="A35" s="38" t="s">
        <v>109</v>
      </c>
      <c r="B35" s="44" t="s">
        <v>110</v>
      </c>
      <c r="C35" s="45"/>
      <c r="D35" s="46"/>
      <c r="E35" s="69"/>
      <c r="F35" s="80"/>
      <c r="G35" s="81"/>
      <c r="H35" s="82"/>
    </row>
    <row r="36" spans="1:18" ht="15">
      <c r="A36" s="38" t="s">
        <v>111</v>
      </c>
      <c r="B36" s="44" t="s">
        <v>112</v>
      </c>
      <c r="C36" s="45"/>
      <c r="D36" s="46"/>
      <c r="E36" s="40" t="s">
        <v>113</v>
      </c>
      <c r="F36" s="83" t="s">
        <v>114</v>
      </c>
      <c r="G36" s="57">
        <f>G25+G17+G33</f>
        <v>-3663</v>
      </c>
      <c r="H36" s="58">
        <f>H25+H17+H33</f>
        <v>-3485</v>
      </c>
      <c r="I36" s="59"/>
      <c r="J36" s="59"/>
      <c r="K36" s="59"/>
      <c r="L36" s="59"/>
      <c r="M36" s="59"/>
      <c r="N36" s="59"/>
      <c r="O36" s="59"/>
      <c r="P36" s="59"/>
      <c r="Q36" s="59"/>
      <c r="R36" s="59"/>
    </row>
    <row r="37" spans="1:13" ht="15">
      <c r="A37" s="38" t="s">
        <v>115</v>
      </c>
      <c r="B37" s="44" t="s">
        <v>116</v>
      </c>
      <c r="C37" s="45"/>
      <c r="D37" s="46"/>
      <c r="E37" s="40"/>
      <c r="F37" s="84"/>
      <c r="G37" s="78"/>
      <c r="H37" s="79"/>
      <c r="M37" s="74"/>
    </row>
    <row r="38" spans="1:8" ht="15">
      <c r="A38" s="38" t="s">
        <v>117</v>
      </c>
      <c r="B38" s="44" t="s">
        <v>118</v>
      </c>
      <c r="C38" s="45"/>
      <c r="D38" s="46"/>
      <c r="E38" s="52"/>
      <c r="F38" s="80"/>
      <c r="G38" s="81"/>
      <c r="H38" s="82"/>
    </row>
    <row r="39" spans="1:15" ht="15">
      <c r="A39" s="38" t="s">
        <v>119</v>
      </c>
      <c r="B39" s="85" t="s">
        <v>120</v>
      </c>
      <c r="C39" s="86">
        <f>C40+C41+C43</f>
        <v>0</v>
      </c>
      <c r="D39" s="87">
        <f>D40+D41+D43</f>
        <v>0</v>
      </c>
      <c r="E39" s="88" t="s">
        <v>121</v>
      </c>
      <c r="F39" s="83" t="s">
        <v>122</v>
      </c>
      <c r="G39" s="66">
        <v>1128</v>
      </c>
      <c r="H39" s="67">
        <v>1146</v>
      </c>
      <c r="I39" s="59"/>
      <c r="J39" s="59"/>
      <c r="K39" s="59"/>
      <c r="L39" s="59"/>
      <c r="M39" s="72"/>
      <c r="N39" s="59"/>
      <c r="O39" s="59"/>
    </row>
    <row r="40" spans="1:8" ht="15">
      <c r="A40" s="38" t="s">
        <v>123</v>
      </c>
      <c r="B40" s="85" t="s">
        <v>124</v>
      </c>
      <c r="C40" s="45"/>
      <c r="D40" s="46"/>
      <c r="E40" s="52"/>
      <c r="F40" s="84"/>
      <c r="G40" s="78"/>
      <c r="H40" s="79"/>
    </row>
    <row r="41" spans="1:8" ht="15">
      <c r="A41" s="38" t="s">
        <v>125</v>
      </c>
      <c r="B41" s="85" t="s">
        <v>126</v>
      </c>
      <c r="C41" s="45"/>
      <c r="D41" s="46"/>
      <c r="E41" s="88" t="s">
        <v>127</v>
      </c>
      <c r="F41" s="89"/>
      <c r="G41" s="90"/>
      <c r="H41" s="91"/>
    </row>
    <row r="42" spans="1:8" ht="15">
      <c r="A42" s="38" t="s">
        <v>128</v>
      </c>
      <c r="B42" s="85" t="s">
        <v>129</v>
      </c>
      <c r="C42" s="92"/>
      <c r="D42" s="93"/>
      <c r="E42" s="40" t="s">
        <v>130</v>
      </c>
      <c r="F42" s="80"/>
      <c r="G42" s="81"/>
      <c r="H42" s="82"/>
    </row>
    <row r="43" spans="1:13" ht="15">
      <c r="A43" s="38" t="s">
        <v>131</v>
      </c>
      <c r="B43" s="85" t="s">
        <v>132</v>
      </c>
      <c r="C43" s="45"/>
      <c r="D43" s="46"/>
      <c r="E43" s="52" t="s">
        <v>133</v>
      </c>
      <c r="F43" s="47" t="s">
        <v>134</v>
      </c>
      <c r="G43" s="48"/>
      <c r="H43" s="49"/>
      <c r="M43" s="74"/>
    </row>
    <row r="44" spans="1:8" ht="15">
      <c r="A44" s="38" t="s">
        <v>135</v>
      </c>
      <c r="B44" s="85" t="s">
        <v>136</v>
      </c>
      <c r="C44" s="45"/>
      <c r="D44" s="46"/>
      <c r="E44" s="94" t="s">
        <v>137</v>
      </c>
      <c r="F44" s="47" t="s">
        <v>138</v>
      </c>
      <c r="G44" s="48">
        <v>395</v>
      </c>
      <c r="H44" s="49"/>
    </row>
    <row r="45" spans="1:15" ht="15">
      <c r="A45" s="38" t="s">
        <v>139</v>
      </c>
      <c r="B45" s="63" t="s">
        <v>140</v>
      </c>
      <c r="C45" s="64">
        <f>C34+C39+C44</f>
        <v>0</v>
      </c>
      <c r="D45" s="65">
        <f>D34+D39+D44</f>
        <v>0</v>
      </c>
      <c r="E45" s="69" t="s">
        <v>141</v>
      </c>
      <c r="F45" s="47" t="s">
        <v>142</v>
      </c>
      <c r="G45" s="48"/>
      <c r="H45" s="49"/>
      <c r="I45" s="59"/>
      <c r="J45" s="59"/>
      <c r="K45" s="59"/>
      <c r="L45" s="59"/>
      <c r="M45" s="72"/>
      <c r="N45" s="59"/>
      <c r="O45" s="59"/>
    </row>
    <row r="46" spans="1:8" ht="15">
      <c r="A46" s="38" t="s">
        <v>143</v>
      </c>
      <c r="B46" s="44"/>
      <c r="C46" s="64"/>
      <c r="D46" s="65"/>
      <c r="E46" s="40" t="s">
        <v>144</v>
      </c>
      <c r="F46" s="47" t="s">
        <v>145</v>
      </c>
      <c r="G46" s="48"/>
      <c r="H46" s="49"/>
    </row>
    <row r="47" spans="1:13" ht="15">
      <c r="A47" s="38" t="s">
        <v>146</v>
      </c>
      <c r="B47" s="44" t="s">
        <v>147</v>
      </c>
      <c r="C47" s="45"/>
      <c r="D47" s="46"/>
      <c r="E47" s="69" t="s">
        <v>148</v>
      </c>
      <c r="F47" s="47" t="s">
        <v>149</v>
      </c>
      <c r="G47" s="48">
        <v>9779</v>
      </c>
      <c r="H47" s="49">
        <v>9779</v>
      </c>
      <c r="M47" s="74"/>
    </row>
    <row r="48" spans="1:8" ht="15">
      <c r="A48" s="38" t="s">
        <v>150</v>
      </c>
      <c r="B48" s="55" t="s">
        <v>151</v>
      </c>
      <c r="C48" s="45"/>
      <c r="D48" s="46"/>
      <c r="E48" s="40" t="s">
        <v>152</v>
      </c>
      <c r="F48" s="47" t="s">
        <v>153</v>
      </c>
      <c r="G48" s="48">
        <v>40</v>
      </c>
      <c r="H48" s="49">
        <v>64</v>
      </c>
    </row>
    <row r="49" spans="1:18" ht="15">
      <c r="A49" s="38" t="s">
        <v>154</v>
      </c>
      <c r="B49" s="44" t="s">
        <v>155</v>
      </c>
      <c r="C49" s="45"/>
      <c r="D49" s="46"/>
      <c r="E49" s="69" t="s">
        <v>53</v>
      </c>
      <c r="F49" s="56" t="s">
        <v>156</v>
      </c>
      <c r="G49" s="57">
        <f>SUM(G43:G48)</f>
        <v>10214</v>
      </c>
      <c r="H49" s="58">
        <f>SUM(H43:H48)</f>
        <v>9843</v>
      </c>
      <c r="I49" s="59"/>
      <c r="J49" s="59"/>
      <c r="K49" s="59"/>
      <c r="L49" s="59"/>
      <c r="M49" s="59"/>
      <c r="N49" s="59"/>
      <c r="O49" s="59"/>
      <c r="P49" s="59"/>
      <c r="Q49" s="59"/>
      <c r="R49" s="59"/>
    </row>
    <row r="50" spans="1:8" ht="15">
      <c r="A50" s="38" t="s">
        <v>80</v>
      </c>
      <c r="B50" s="44" t="s">
        <v>157</v>
      </c>
      <c r="C50" s="45"/>
      <c r="D50" s="46"/>
      <c r="E50" s="40"/>
      <c r="F50" s="47"/>
      <c r="G50" s="64"/>
      <c r="H50" s="57"/>
    </row>
    <row r="51" spans="1:15" ht="15">
      <c r="A51" s="38" t="s">
        <v>158</v>
      </c>
      <c r="B51" s="63" t="s">
        <v>159</v>
      </c>
      <c r="C51" s="64">
        <f>SUM(C47:C50)</f>
        <v>0</v>
      </c>
      <c r="D51" s="65">
        <f>SUM(D47:D50)</f>
        <v>0</v>
      </c>
      <c r="E51" s="69" t="s">
        <v>160</v>
      </c>
      <c r="F51" s="56" t="s">
        <v>161</v>
      </c>
      <c r="G51" s="48"/>
      <c r="H51" s="49"/>
      <c r="I51" s="59"/>
      <c r="J51" s="59"/>
      <c r="K51" s="59"/>
      <c r="L51" s="59"/>
      <c r="M51" s="59"/>
      <c r="N51" s="59"/>
      <c r="O51" s="59"/>
    </row>
    <row r="52" spans="1:8" ht="15">
      <c r="A52" s="38" t="s">
        <v>162</v>
      </c>
      <c r="B52" s="63"/>
      <c r="C52" s="64"/>
      <c r="D52" s="65"/>
      <c r="E52" s="40" t="s">
        <v>163</v>
      </c>
      <c r="F52" s="56" t="s">
        <v>164</v>
      </c>
      <c r="G52" s="48"/>
      <c r="H52" s="49"/>
    </row>
    <row r="53" spans="1:8" ht="15">
      <c r="A53" s="38" t="s">
        <v>165</v>
      </c>
      <c r="B53" s="63" t="s">
        <v>166</v>
      </c>
      <c r="C53" s="45"/>
      <c r="D53" s="46"/>
      <c r="E53" s="40" t="s">
        <v>167</v>
      </c>
      <c r="F53" s="56" t="s">
        <v>168</v>
      </c>
      <c r="G53" s="48"/>
      <c r="H53" s="49"/>
    </row>
    <row r="54" spans="1:8" ht="15">
      <c r="A54" s="38" t="s">
        <v>169</v>
      </c>
      <c r="B54" s="63" t="s">
        <v>170</v>
      </c>
      <c r="C54" s="45">
        <v>310</v>
      </c>
      <c r="D54" s="46">
        <v>310</v>
      </c>
      <c r="E54" s="40" t="s">
        <v>171</v>
      </c>
      <c r="F54" s="56" t="s">
        <v>172</v>
      </c>
      <c r="G54" s="48"/>
      <c r="H54" s="49"/>
    </row>
    <row r="55" spans="1:18" ht="25.5">
      <c r="A55" s="95" t="s">
        <v>173</v>
      </c>
      <c r="B55" s="96" t="s">
        <v>174</v>
      </c>
      <c r="C55" s="64">
        <f>C19+C20+C21+C27+C32+C45+C51+C53+C54</f>
        <v>5974</v>
      </c>
      <c r="D55" s="65">
        <f>D19+D20+D21+D27+D32+D45+D51+D53+D54</f>
        <v>5736</v>
      </c>
      <c r="E55" s="40" t="s">
        <v>175</v>
      </c>
      <c r="F55" s="83" t="s">
        <v>176</v>
      </c>
      <c r="G55" s="57">
        <f>G49+G51+G52+G53+G54</f>
        <v>10214</v>
      </c>
      <c r="H55" s="58">
        <f>H49+H51+H52+H53+H54</f>
        <v>9843</v>
      </c>
      <c r="I55" s="59"/>
      <c r="J55" s="59"/>
      <c r="K55" s="59"/>
      <c r="L55" s="59"/>
      <c r="M55" s="72"/>
      <c r="N55" s="59"/>
      <c r="O55" s="59"/>
      <c r="P55" s="59"/>
      <c r="Q55" s="59"/>
      <c r="R55" s="59"/>
    </row>
    <row r="56" spans="1:8" ht="15">
      <c r="A56" s="97" t="s">
        <v>177</v>
      </c>
      <c r="B56" s="55"/>
      <c r="C56" s="64"/>
      <c r="D56" s="65"/>
      <c r="E56" s="40"/>
      <c r="F56" s="98"/>
      <c r="G56" s="64"/>
      <c r="H56" s="57"/>
    </row>
    <row r="57" spans="1:13" ht="15">
      <c r="A57" s="38" t="s">
        <v>178</v>
      </c>
      <c r="B57" s="44"/>
      <c r="C57" s="64"/>
      <c r="D57" s="65"/>
      <c r="E57" s="99" t="s">
        <v>179</v>
      </c>
      <c r="F57" s="98"/>
      <c r="G57" s="64"/>
      <c r="H57" s="57"/>
      <c r="M57" s="74"/>
    </row>
    <row r="58" spans="1:8" ht="15">
      <c r="A58" s="38" t="s">
        <v>180</v>
      </c>
      <c r="B58" s="44" t="s">
        <v>181</v>
      </c>
      <c r="C58" s="45">
        <v>1297</v>
      </c>
      <c r="D58" s="46">
        <v>1280</v>
      </c>
      <c r="E58" s="40" t="s">
        <v>130</v>
      </c>
      <c r="F58" s="100"/>
      <c r="G58" s="64"/>
      <c r="H58" s="57"/>
    </row>
    <row r="59" spans="1:13" ht="15">
      <c r="A59" s="38" t="s">
        <v>182</v>
      </c>
      <c r="B59" s="44" t="s">
        <v>183</v>
      </c>
      <c r="C59" s="45">
        <v>325</v>
      </c>
      <c r="D59" s="46">
        <v>340</v>
      </c>
      <c r="E59" s="69" t="s">
        <v>184</v>
      </c>
      <c r="F59" s="47" t="s">
        <v>185</v>
      </c>
      <c r="G59" s="48">
        <v>624</v>
      </c>
      <c r="H59" s="49">
        <v>207</v>
      </c>
      <c r="M59" s="74"/>
    </row>
    <row r="60" spans="1:8" ht="15">
      <c r="A60" s="38" t="s">
        <v>186</v>
      </c>
      <c r="B60" s="44" t="s">
        <v>187</v>
      </c>
      <c r="C60" s="45">
        <v>11</v>
      </c>
      <c r="D60" s="46">
        <v>11</v>
      </c>
      <c r="E60" s="40" t="s">
        <v>188</v>
      </c>
      <c r="F60" s="47" t="s">
        <v>189</v>
      </c>
      <c r="G60" s="48"/>
      <c r="H60" s="49"/>
    </row>
    <row r="61" spans="1:18" ht="15">
      <c r="A61" s="38" t="s">
        <v>190</v>
      </c>
      <c r="B61" s="55" t="s">
        <v>191</v>
      </c>
      <c r="C61" s="45">
        <v>842</v>
      </c>
      <c r="D61" s="46">
        <v>1021</v>
      </c>
      <c r="E61" s="52" t="s">
        <v>192</v>
      </c>
      <c r="F61" s="100" t="s">
        <v>193</v>
      </c>
      <c r="G61" s="57">
        <f>SUM(G62:G68)</f>
        <v>5595</v>
      </c>
      <c r="H61" s="58">
        <f>SUM(H62:H68)</f>
        <v>5280</v>
      </c>
      <c r="I61" s="59"/>
      <c r="J61" s="59"/>
      <c r="K61" s="59"/>
      <c r="L61" s="59"/>
      <c r="M61" s="72"/>
      <c r="N61" s="59"/>
      <c r="O61" s="59"/>
      <c r="P61" s="59"/>
      <c r="Q61" s="59"/>
      <c r="R61" s="59"/>
    </row>
    <row r="62" spans="1:8" ht="15">
      <c r="A62" s="38" t="s">
        <v>194</v>
      </c>
      <c r="B62" s="55" t="s">
        <v>195</v>
      </c>
      <c r="C62" s="45"/>
      <c r="D62" s="46"/>
      <c r="E62" s="52" t="s">
        <v>196</v>
      </c>
      <c r="F62" s="47" t="s">
        <v>197</v>
      </c>
      <c r="G62" s="48">
        <v>17</v>
      </c>
      <c r="H62" s="49">
        <v>103</v>
      </c>
    </row>
    <row r="63" spans="1:13" ht="15">
      <c r="A63" s="38" t="s">
        <v>198</v>
      </c>
      <c r="B63" s="44" t="s">
        <v>199</v>
      </c>
      <c r="C63" s="45"/>
      <c r="D63" s="46"/>
      <c r="E63" s="40" t="s">
        <v>200</v>
      </c>
      <c r="F63" s="47" t="s">
        <v>201</v>
      </c>
      <c r="G63" s="48">
        <v>1815</v>
      </c>
      <c r="H63" s="49">
        <v>1841</v>
      </c>
      <c r="M63" s="74"/>
    </row>
    <row r="64" spans="1:15" ht="15">
      <c r="A64" s="38" t="s">
        <v>53</v>
      </c>
      <c r="B64" s="63" t="s">
        <v>202</v>
      </c>
      <c r="C64" s="64">
        <f>SUM(C58:C63)</f>
        <v>2475</v>
      </c>
      <c r="D64" s="65">
        <f>SUM(D58:D63)</f>
        <v>2652</v>
      </c>
      <c r="E64" s="40" t="s">
        <v>203</v>
      </c>
      <c r="F64" s="47" t="s">
        <v>204</v>
      </c>
      <c r="G64" s="48">
        <v>3270</v>
      </c>
      <c r="H64" s="49">
        <v>2844</v>
      </c>
      <c r="I64" s="59"/>
      <c r="J64" s="59"/>
      <c r="K64" s="59"/>
      <c r="L64" s="59"/>
      <c r="M64" s="59"/>
      <c r="N64" s="59"/>
      <c r="O64" s="59"/>
    </row>
    <row r="65" spans="1:8" ht="15">
      <c r="A65" s="38"/>
      <c r="B65" s="63"/>
      <c r="C65" s="64"/>
      <c r="D65" s="65"/>
      <c r="E65" s="40" t="s">
        <v>205</v>
      </c>
      <c r="F65" s="47" t="s">
        <v>206</v>
      </c>
      <c r="G65" s="48"/>
      <c r="H65" s="49"/>
    </row>
    <row r="66" spans="1:8" ht="15">
      <c r="A66" s="38" t="s">
        <v>207</v>
      </c>
      <c r="B66" s="44"/>
      <c r="C66" s="64"/>
      <c r="D66" s="65"/>
      <c r="E66" s="40" t="s">
        <v>208</v>
      </c>
      <c r="F66" s="47" t="s">
        <v>209</v>
      </c>
      <c r="G66" s="48">
        <v>303</v>
      </c>
      <c r="H66" s="49">
        <v>285</v>
      </c>
    </row>
    <row r="67" spans="1:8" ht="15">
      <c r="A67" s="38" t="s">
        <v>210</v>
      </c>
      <c r="B67" s="44" t="s">
        <v>211</v>
      </c>
      <c r="C67" s="45">
        <v>1944</v>
      </c>
      <c r="D67" s="46">
        <v>1929</v>
      </c>
      <c r="E67" s="40" t="s">
        <v>212</v>
      </c>
      <c r="F67" s="47" t="s">
        <v>213</v>
      </c>
      <c r="G67" s="48">
        <v>60</v>
      </c>
      <c r="H67" s="49">
        <v>94</v>
      </c>
    </row>
    <row r="68" spans="1:8" ht="15">
      <c r="A68" s="38" t="s">
        <v>214</v>
      </c>
      <c r="B68" s="44" t="s">
        <v>215</v>
      </c>
      <c r="C68" s="45">
        <v>1417</v>
      </c>
      <c r="D68" s="46">
        <v>653</v>
      </c>
      <c r="E68" s="40" t="s">
        <v>216</v>
      </c>
      <c r="F68" s="47" t="s">
        <v>217</v>
      </c>
      <c r="G68" s="48">
        <v>130</v>
      </c>
      <c r="H68" s="49">
        <v>113</v>
      </c>
    </row>
    <row r="69" spans="1:8" ht="15">
      <c r="A69" s="38" t="s">
        <v>218</v>
      </c>
      <c r="B69" s="44" t="s">
        <v>219</v>
      </c>
      <c r="C69" s="45"/>
      <c r="D69" s="46"/>
      <c r="E69" s="69" t="s">
        <v>80</v>
      </c>
      <c r="F69" s="47" t="s">
        <v>220</v>
      </c>
      <c r="G69" s="48">
        <v>705</v>
      </c>
      <c r="H69" s="49">
        <v>742</v>
      </c>
    </row>
    <row r="70" spans="1:8" ht="15">
      <c r="A70" s="38" t="s">
        <v>221</v>
      </c>
      <c r="B70" s="44" t="s">
        <v>222</v>
      </c>
      <c r="C70" s="45">
        <v>1815</v>
      </c>
      <c r="D70" s="46">
        <v>1815</v>
      </c>
      <c r="E70" s="40" t="s">
        <v>223</v>
      </c>
      <c r="F70" s="47" t="s">
        <v>224</v>
      </c>
      <c r="G70" s="48"/>
      <c r="H70" s="49"/>
    </row>
    <row r="71" spans="1:18" ht="15">
      <c r="A71" s="38" t="s">
        <v>225</v>
      </c>
      <c r="B71" s="44" t="s">
        <v>226</v>
      </c>
      <c r="C71" s="45"/>
      <c r="D71" s="46"/>
      <c r="E71" s="73" t="s">
        <v>48</v>
      </c>
      <c r="F71" s="101" t="s">
        <v>227</v>
      </c>
      <c r="G71" s="102">
        <f>G59+G60+G61+G69+G70</f>
        <v>6924</v>
      </c>
      <c r="H71" s="103">
        <f>H59+H60+H61+H69+H70</f>
        <v>6229</v>
      </c>
      <c r="I71" s="59"/>
      <c r="J71" s="59"/>
      <c r="K71" s="59"/>
      <c r="L71" s="59"/>
      <c r="M71" s="59"/>
      <c r="N71" s="59"/>
      <c r="O71" s="59"/>
      <c r="P71" s="59"/>
      <c r="Q71" s="59"/>
      <c r="R71" s="59"/>
    </row>
    <row r="72" spans="1:8" ht="15">
      <c r="A72" s="38" t="s">
        <v>228</v>
      </c>
      <c r="B72" s="44" t="s">
        <v>229</v>
      </c>
      <c r="C72" s="45">
        <v>160</v>
      </c>
      <c r="D72" s="46">
        <v>127</v>
      </c>
      <c r="E72" s="52"/>
      <c r="F72" s="104"/>
      <c r="G72" s="105"/>
      <c r="H72" s="106"/>
    </row>
    <row r="73" spans="1:8" ht="15">
      <c r="A73" s="38" t="s">
        <v>230</v>
      </c>
      <c r="B73" s="44" t="s">
        <v>231</v>
      </c>
      <c r="C73" s="45"/>
      <c r="D73" s="46"/>
      <c r="E73" s="73"/>
      <c r="F73" s="107"/>
      <c r="G73" s="108"/>
      <c r="H73" s="109"/>
    </row>
    <row r="74" spans="1:8" ht="15">
      <c r="A74" s="38" t="s">
        <v>232</v>
      </c>
      <c r="B74" s="44" t="s">
        <v>233</v>
      </c>
      <c r="C74" s="45">
        <v>315</v>
      </c>
      <c r="D74" s="46">
        <v>283</v>
      </c>
      <c r="E74" s="40" t="s">
        <v>234</v>
      </c>
      <c r="F74" s="110" t="s">
        <v>235</v>
      </c>
      <c r="G74" s="48"/>
      <c r="H74" s="49"/>
    </row>
    <row r="75" spans="1:15" ht="15">
      <c r="A75" s="38" t="s">
        <v>78</v>
      </c>
      <c r="B75" s="63" t="s">
        <v>236</v>
      </c>
      <c r="C75" s="64">
        <f>SUM(C67:C74)</f>
        <v>5651</v>
      </c>
      <c r="D75" s="65">
        <f>SUM(D67:D74)</f>
        <v>4807</v>
      </c>
      <c r="E75" s="69" t="s">
        <v>163</v>
      </c>
      <c r="F75" s="56" t="s">
        <v>237</v>
      </c>
      <c r="G75" s="48"/>
      <c r="H75" s="49"/>
      <c r="I75" s="59"/>
      <c r="J75" s="59"/>
      <c r="K75" s="59"/>
      <c r="L75" s="59"/>
      <c r="M75" s="59"/>
      <c r="N75" s="59"/>
      <c r="O75" s="59"/>
    </row>
    <row r="76" spans="1:8" ht="15">
      <c r="A76" s="38"/>
      <c r="B76" s="44"/>
      <c r="C76" s="64"/>
      <c r="D76" s="65"/>
      <c r="E76" s="40" t="s">
        <v>238</v>
      </c>
      <c r="F76" s="56" t="s">
        <v>239</v>
      </c>
      <c r="G76" s="48"/>
      <c r="H76" s="49"/>
    </row>
    <row r="77" spans="1:13" ht="15">
      <c r="A77" s="38" t="s">
        <v>240</v>
      </c>
      <c r="B77" s="44"/>
      <c r="C77" s="64"/>
      <c r="D77" s="65"/>
      <c r="E77" s="40"/>
      <c r="F77" s="111"/>
      <c r="G77" s="112"/>
      <c r="H77" s="113"/>
      <c r="M77" s="74"/>
    </row>
    <row r="78" spans="1:14" ht="15">
      <c r="A78" s="38" t="s">
        <v>241</v>
      </c>
      <c r="B78" s="44" t="s">
        <v>242</v>
      </c>
      <c r="C78" s="64">
        <f>SUM(C79:C81)</f>
        <v>0</v>
      </c>
      <c r="D78" s="65">
        <f>SUM(D79:D81)</f>
        <v>0</v>
      </c>
      <c r="E78" s="40"/>
      <c r="F78" s="112"/>
      <c r="G78" s="112"/>
      <c r="H78" s="113"/>
      <c r="I78" s="59"/>
      <c r="J78" s="59"/>
      <c r="K78" s="59"/>
      <c r="L78" s="59"/>
      <c r="M78" s="59"/>
      <c r="N78" s="59"/>
    </row>
    <row r="79" spans="1:18" ht="15">
      <c r="A79" s="38" t="s">
        <v>243</v>
      </c>
      <c r="B79" s="44" t="s">
        <v>244</v>
      </c>
      <c r="C79" s="45"/>
      <c r="D79" s="46"/>
      <c r="E79" s="69" t="s">
        <v>245</v>
      </c>
      <c r="F79" s="83" t="s">
        <v>246</v>
      </c>
      <c r="G79" s="114">
        <f>G71+G74+G75+G76</f>
        <v>6924</v>
      </c>
      <c r="H79" s="115">
        <f>H71+H74+H75+H76</f>
        <v>6229</v>
      </c>
      <c r="I79" s="59"/>
      <c r="J79" s="59"/>
      <c r="K79" s="59"/>
      <c r="L79" s="59"/>
      <c r="M79" s="59"/>
      <c r="N79" s="59"/>
      <c r="O79" s="59"/>
      <c r="P79" s="59"/>
      <c r="Q79" s="59"/>
      <c r="R79" s="59"/>
    </row>
    <row r="80" spans="1:8" ht="15">
      <c r="A80" s="38" t="s">
        <v>247</v>
      </c>
      <c r="B80" s="44" t="s">
        <v>248</v>
      </c>
      <c r="C80" s="45"/>
      <c r="D80" s="46"/>
      <c r="E80" s="40"/>
      <c r="F80" s="116"/>
      <c r="G80" s="117"/>
      <c r="H80" s="118"/>
    </row>
    <row r="81" spans="1:8" ht="15">
      <c r="A81" s="38" t="s">
        <v>249</v>
      </c>
      <c r="B81" s="44" t="s">
        <v>250</v>
      </c>
      <c r="C81" s="45"/>
      <c r="D81" s="46"/>
      <c r="E81" s="73"/>
      <c r="F81" s="117"/>
      <c r="G81" s="117"/>
      <c r="H81" s="118"/>
    </row>
    <row r="82" spans="1:8" ht="15">
      <c r="A82" s="38" t="s">
        <v>251</v>
      </c>
      <c r="B82" s="44" t="s">
        <v>252</v>
      </c>
      <c r="C82" s="45"/>
      <c r="D82" s="46"/>
      <c r="E82" s="52"/>
      <c r="F82" s="117"/>
      <c r="G82" s="117"/>
      <c r="H82" s="118"/>
    </row>
    <row r="83" spans="1:8" ht="15">
      <c r="A83" s="38" t="s">
        <v>135</v>
      </c>
      <c r="B83" s="44" t="s">
        <v>253</v>
      </c>
      <c r="C83" s="45"/>
      <c r="D83" s="46"/>
      <c r="E83" s="73"/>
      <c r="F83" s="117"/>
      <c r="G83" s="117"/>
      <c r="H83" s="118"/>
    </row>
    <row r="84" spans="1:14" ht="15">
      <c r="A84" s="38" t="s">
        <v>254</v>
      </c>
      <c r="B84" s="63" t="s">
        <v>255</v>
      </c>
      <c r="C84" s="64">
        <f>C83+C82+C78</f>
        <v>0</v>
      </c>
      <c r="D84" s="65">
        <f>D83+D82+D78</f>
        <v>0</v>
      </c>
      <c r="E84" s="52"/>
      <c r="F84" s="117"/>
      <c r="G84" s="117"/>
      <c r="H84" s="118"/>
      <c r="I84" s="59"/>
      <c r="J84" s="59"/>
      <c r="K84" s="59"/>
      <c r="L84" s="59"/>
      <c r="M84" s="59"/>
      <c r="N84" s="59"/>
    </row>
    <row r="85" spans="1:13" ht="15">
      <c r="A85" s="38"/>
      <c r="B85" s="63"/>
      <c r="C85" s="64"/>
      <c r="D85" s="65"/>
      <c r="E85" s="73"/>
      <c r="F85" s="117"/>
      <c r="G85" s="117"/>
      <c r="H85" s="118"/>
      <c r="M85" s="74"/>
    </row>
    <row r="86" spans="1:8" ht="15">
      <c r="A86" s="38" t="s">
        <v>256</v>
      </c>
      <c r="B86" s="44"/>
      <c r="C86" s="64"/>
      <c r="D86" s="65"/>
      <c r="E86" s="52"/>
      <c r="F86" s="117"/>
      <c r="G86" s="117"/>
      <c r="H86" s="118"/>
    </row>
    <row r="87" spans="1:13" ht="15">
      <c r="A87" s="38" t="s">
        <v>257</v>
      </c>
      <c r="B87" s="44" t="s">
        <v>258</v>
      </c>
      <c r="C87" s="45">
        <v>429</v>
      </c>
      <c r="D87" s="46">
        <v>371</v>
      </c>
      <c r="E87" s="73"/>
      <c r="F87" s="117"/>
      <c r="G87" s="117"/>
      <c r="H87" s="118"/>
      <c r="M87" s="74"/>
    </row>
    <row r="88" spans="1:8" ht="15">
      <c r="A88" s="38" t="s">
        <v>259</v>
      </c>
      <c r="B88" s="44" t="s">
        <v>260</v>
      </c>
      <c r="C88" s="45">
        <v>74</v>
      </c>
      <c r="D88" s="46">
        <v>167</v>
      </c>
      <c r="E88" s="52"/>
      <c r="F88" s="117"/>
      <c r="G88" s="117"/>
      <c r="H88" s="118"/>
    </row>
    <row r="89" spans="1:13" ht="15">
      <c r="A89" s="38" t="s">
        <v>261</v>
      </c>
      <c r="B89" s="44" t="s">
        <v>262</v>
      </c>
      <c r="C89" s="45"/>
      <c r="D89" s="46"/>
      <c r="E89" s="52"/>
      <c r="F89" s="117"/>
      <c r="G89" s="117"/>
      <c r="H89" s="118"/>
      <c r="M89" s="74"/>
    </row>
    <row r="90" spans="1:8" ht="15">
      <c r="A90" s="38" t="s">
        <v>263</v>
      </c>
      <c r="B90" s="44" t="s">
        <v>264</v>
      </c>
      <c r="C90" s="45"/>
      <c r="D90" s="46"/>
      <c r="E90" s="52"/>
      <c r="F90" s="117"/>
      <c r="G90" s="117"/>
      <c r="H90" s="118"/>
    </row>
    <row r="91" spans="1:14" ht="15">
      <c r="A91" s="38" t="s">
        <v>265</v>
      </c>
      <c r="B91" s="63" t="s">
        <v>266</v>
      </c>
      <c r="C91" s="64">
        <f>SUM(C87:C90)</f>
        <v>503</v>
      </c>
      <c r="D91" s="65">
        <f>SUM(D87:D90)</f>
        <v>538</v>
      </c>
      <c r="E91" s="52"/>
      <c r="F91" s="117"/>
      <c r="G91" s="117"/>
      <c r="H91" s="118"/>
      <c r="I91" s="59"/>
      <c r="J91" s="59"/>
      <c r="K91" s="59"/>
      <c r="L91" s="59"/>
      <c r="M91" s="72"/>
      <c r="N91" s="59"/>
    </row>
    <row r="92" spans="1:8" ht="15">
      <c r="A92" s="38" t="s">
        <v>267</v>
      </c>
      <c r="B92" s="63" t="s">
        <v>268</v>
      </c>
      <c r="C92" s="45"/>
      <c r="D92" s="46"/>
      <c r="E92" s="52"/>
      <c r="F92" s="117"/>
      <c r="G92" s="117"/>
      <c r="H92" s="118"/>
    </row>
    <row r="93" spans="1:14" ht="15">
      <c r="A93" s="38" t="s">
        <v>269</v>
      </c>
      <c r="B93" s="119" t="s">
        <v>270</v>
      </c>
      <c r="C93" s="64">
        <f>C64+C75+C84+C91+C92</f>
        <v>8629</v>
      </c>
      <c r="D93" s="65">
        <f>D64+D75+D84+D91+D92</f>
        <v>7997</v>
      </c>
      <c r="E93" s="73"/>
      <c r="F93" s="117"/>
      <c r="G93" s="117"/>
      <c r="H93" s="118"/>
      <c r="I93" s="59"/>
      <c r="J93" s="59"/>
      <c r="K93" s="59"/>
      <c r="L93" s="59"/>
      <c r="M93" s="72"/>
      <c r="N93" s="59"/>
    </row>
    <row r="94" spans="1:18" ht="15">
      <c r="A94" s="120" t="s">
        <v>271</v>
      </c>
      <c r="B94" s="121" t="s">
        <v>272</v>
      </c>
      <c r="C94" s="122">
        <f>C93+C55</f>
        <v>14603</v>
      </c>
      <c r="D94" s="123">
        <f>D93+D55</f>
        <v>13733</v>
      </c>
      <c r="E94" s="124" t="s">
        <v>273</v>
      </c>
      <c r="F94" s="125" t="s">
        <v>274</v>
      </c>
      <c r="G94" s="126">
        <f>G36+G39+G55+G79</f>
        <v>14603</v>
      </c>
      <c r="H94" s="127">
        <f>H36+H39+H55+H79</f>
        <v>13733</v>
      </c>
      <c r="I94" s="59"/>
      <c r="J94" s="59"/>
      <c r="K94" s="59"/>
      <c r="L94" s="59"/>
      <c r="M94" s="59"/>
      <c r="N94" s="59"/>
      <c r="O94" s="59"/>
      <c r="P94" s="59"/>
      <c r="Q94" s="59"/>
      <c r="R94" s="59"/>
    </row>
    <row r="95" spans="1:13" ht="15">
      <c r="A95" s="128"/>
      <c r="B95" s="129"/>
      <c r="C95" s="128"/>
      <c r="D95" s="128"/>
      <c r="E95" s="130"/>
      <c r="F95" s="131"/>
      <c r="G95" s="132"/>
      <c r="H95" s="133"/>
      <c r="M95" s="74"/>
    </row>
    <row r="96" spans="1:13" ht="15">
      <c r="A96" s="134" t="s">
        <v>275</v>
      </c>
      <c r="B96" s="135"/>
      <c r="C96" s="13"/>
      <c r="D96" s="13"/>
      <c r="E96" s="136"/>
      <c r="F96" s="8"/>
      <c r="G96" s="9"/>
      <c r="H96" s="10"/>
      <c r="M96" s="74"/>
    </row>
    <row r="97" spans="1:13" ht="15">
      <c r="A97" s="134"/>
      <c r="B97" s="135"/>
      <c r="C97" s="13"/>
      <c r="D97" s="13"/>
      <c r="E97" s="136"/>
      <c r="F97" s="8"/>
      <c r="G97" s="9"/>
      <c r="H97" s="10"/>
      <c r="M97" s="74"/>
    </row>
    <row r="98" spans="1:13" ht="14.25" customHeight="1">
      <c r="A98" s="137" t="s">
        <v>276</v>
      </c>
      <c r="B98" s="135"/>
      <c r="C98" s="333" t="s">
        <v>277</v>
      </c>
      <c r="D98" s="333"/>
      <c r="E98" s="333"/>
      <c r="F98" s="8"/>
      <c r="G98" s="9"/>
      <c r="H98" s="10"/>
      <c r="M98" s="74"/>
    </row>
    <row r="99" spans="3:8" ht="15">
      <c r="C99" s="137"/>
      <c r="D99" s="138" t="s">
        <v>278</v>
      </c>
      <c r="E99" s="137"/>
      <c r="F99" s="8"/>
      <c r="G99" s="9"/>
      <c r="H99" s="10"/>
    </row>
    <row r="100" spans="1:5" ht="14.25" customHeight="1">
      <c r="A100" s="139"/>
      <c r="B100" s="139"/>
      <c r="C100" s="333" t="s">
        <v>279</v>
      </c>
      <c r="D100" s="333"/>
      <c r="E100" s="333"/>
    </row>
    <row r="101" ht="12.75">
      <c r="D101" s="1" t="s">
        <v>280</v>
      </c>
    </row>
    <row r="102" ht="12.75">
      <c r="E102" s="140"/>
    </row>
    <row r="104" ht="12.75">
      <c r="M104" s="74"/>
    </row>
    <row r="106" ht="12.75">
      <c r="M106" s="74"/>
    </row>
    <row r="108" spans="5:13" ht="12.75">
      <c r="E108" s="140"/>
      <c r="M108" s="74"/>
    </row>
    <row r="110" spans="5:13" ht="12.75">
      <c r="E110" s="140"/>
      <c r="M110" s="74"/>
    </row>
    <row r="118" ht="12.75">
      <c r="E118" s="140"/>
    </row>
    <row r="120" spans="5:13" ht="12.75">
      <c r="E120" s="140"/>
      <c r="M120" s="74"/>
    </row>
    <row r="122" spans="5:13" ht="12.75">
      <c r="E122" s="140"/>
      <c r="M122" s="74"/>
    </row>
    <row r="124" ht="12.75">
      <c r="E124" s="140"/>
    </row>
    <row r="126" spans="5:13" ht="12.75">
      <c r="E126" s="140"/>
      <c r="M126" s="74"/>
    </row>
    <row r="128" spans="5:13" ht="12.75">
      <c r="E128" s="140"/>
      <c r="M128" s="74"/>
    </row>
    <row r="130" ht="12.75">
      <c r="M130" s="74"/>
    </row>
    <row r="132" ht="12.75">
      <c r="M132" s="74"/>
    </row>
    <row r="134" ht="12.75">
      <c r="M134" s="74"/>
    </row>
    <row r="136" spans="5:13" ht="12.75">
      <c r="E136" s="140"/>
      <c r="M136" s="74"/>
    </row>
    <row r="138" spans="5:13" ht="12.75">
      <c r="E138" s="140"/>
      <c r="M138" s="74"/>
    </row>
    <row r="140" spans="5:13" ht="12.75">
      <c r="E140" s="140"/>
      <c r="M140" s="74"/>
    </row>
    <row r="142" spans="5:13" ht="12.75">
      <c r="E142" s="140"/>
      <c r="M142" s="74"/>
    </row>
    <row r="144" ht="12.75">
      <c r="E144" s="140"/>
    </row>
    <row r="146" ht="12.75">
      <c r="E146" s="140"/>
    </row>
    <row r="148" ht="12.75">
      <c r="E148" s="140"/>
    </row>
    <row r="150" spans="5:13" ht="12.75">
      <c r="E150" s="140"/>
      <c r="M150" s="74"/>
    </row>
    <row r="152" ht="12.75">
      <c r="M152" s="74"/>
    </row>
    <row r="154" ht="12.75">
      <c r="M154" s="74"/>
    </row>
    <row r="160" ht="12.75">
      <c r="E160" s="140"/>
    </row>
    <row r="162" ht="12.75">
      <c r="E162" s="140"/>
    </row>
    <row r="164" ht="12.75">
      <c r="E164" s="140"/>
    </row>
    <row r="166" ht="12.75">
      <c r="E166" s="140"/>
    </row>
    <row r="168" ht="12.75">
      <c r="E168" s="140"/>
    </row>
    <row r="176" ht="12.75">
      <c r="E176" s="140"/>
    </row>
    <row r="178" ht="12.75">
      <c r="E178" s="140"/>
    </row>
    <row r="180" ht="12.75">
      <c r="E180" s="140"/>
    </row>
    <row r="182" ht="12.75">
      <c r="E182" s="140"/>
    </row>
    <row r="186" ht="12.75">
      <c r="E186" s="140"/>
    </row>
  </sheetData>
  <sheetProtection sheet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" right="0.7" top="0.75" bottom="0.75" header="0.3" footer="0.5118055555555555"/>
  <pageSetup horizontalDpi="300" verticalDpi="300" orientation="landscape" paperSize="9" scale="65"/>
  <headerFooter alignWithMargins="0">
    <oddHeader>&amp;R&amp;"Times New Roman Cyr,Regular"&amp;9СПРАВКА ПО ОБРАЗЕЦ  № 1</oddHead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79"/>
  <sheetViews>
    <sheetView workbookViewId="0" topLeftCell="A7">
      <selection activeCell="A1" sqref="A1:F1"/>
    </sheetView>
  </sheetViews>
  <sheetFormatPr defaultColWidth="9.140625" defaultRowHeight="12.75"/>
  <cols>
    <col min="1" max="1" width="48.140625" style="141" customWidth="1"/>
    <col min="2" max="2" width="12.140625" style="141" customWidth="1"/>
    <col min="3" max="3" width="13.00390625" style="142" customWidth="1"/>
    <col min="4" max="4" width="12.57421875" style="142" customWidth="1"/>
    <col min="5" max="5" width="37.421875" style="141" customWidth="1"/>
    <col min="6" max="6" width="9.00390625" style="141" customWidth="1"/>
    <col min="7" max="7" width="11.57421875" style="142" customWidth="1"/>
    <col min="8" max="8" width="13.140625" style="142" customWidth="1"/>
    <col min="9" max="16384" width="9.421875" style="142" customWidth="1"/>
  </cols>
  <sheetData>
    <row r="1" spans="1:8" ht="11.25" customHeight="1">
      <c r="A1" s="334" t="s">
        <v>281</v>
      </c>
      <c r="B1" s="334"/>
      <c r="C1" s="334"/>
      <c r="D1" s="334"/>
      <c r="E1" s="334"/>
      <c r="F1" s="334"/>
      <c r="G1" s="143"/>
      <c r="H1" s="143"/>
    </row>
    <row r="2" spans="1:8" ht="14.25" customHeight="1">
      <c r="A2" s="144" t="s">
        <v>1</v>
      </c>
      <c r="B2" s="335" t="str">
        <f>'справка №1-БАЛАНС'!E3</f>
        <v> "БАЛКАНКАР-ЗАРЯ" АД </v>
      </c>
      <c r="C2" s="335"/>
      <c r="D2" s="335"/>
      <c r="E2" s="335"/>
      <c r="F2" s="336" t="s">
        <v>3</v>
      </c>
      <c r="G2" s="336"/>
      <c r="H2" s="145">
        <f>'справка №1-БАЛАНС'!H3</f>
        <v>814191256</v>
      </c>
    </row>
    <row r="3" spans="1:8" ht="14.25" customHeight="1">
      <c r="A3" s="144" t="s">
        <v>282</v>
      </c>
      <c r="B3" s="335" t="str">
        <f>'справка №1-БАЛАНС'!E4</f>
        <v>КОНСОЛИДИРАН</v>
      </c>
      <c r="C3" s="335"/>
      <c r="D3" s="335"/>
      <c r="E3" s="335"/>
      <c r="F3" s="146" t="s">
        <v>6</v>
      </c>
      <c r="G3" s="147"/>
      <c r="H3" s="147">
        <f>'справка №1-БАЛАНС'!H4</f>
        <v>380</v>
      </c>
    </row>
    <row r="4" spans="1:8" ht="17.25" customHeight="1">
      <c r="A4" s="144" t="s">
        <v>7</v>
      </c>
      <c r="B4" s="337">
        <f>'справка №1-БАЛАНС'!E5</f>
        <v>41455</v>
      </c>
      <c r="C4" s="337"/>
      <c r="D4" s="337"/>
      <c r="E4" s="148"/>
      <c r="F4" s="149"/>
      <c r="G4" s="143"/>
      <c r="H4" s="150" t="s">
        <v>283</v>
      </c>
    </row>
    <row r="5" spans="1:8" ht="24">
      <c r="A5" s="151" t="s">
        <v>284</v>
      </c>
      <c r="B5" s="152" t="s">
        <v>10</v>
      </c>
      <c r="C5" s="151" t="s">
        <v>11</v>
      </c>
      <c r="D5" s="153" t="s">
        <v>15</v>
      </c>
      <c r="E5" s="151" t="s">
        <v>285</v>
      </c>
      <c r="F5" s="152" t="s">
        <v>10</v>
      </c>
      <c r="G5" s="151" t="s">
        <v>11</v>
      </c>
      <c r="H5" s="151" t="s">
        <v>15</v>
      </c>
    </row>
    <row r="6" spans="1:8" ht="12">
      <c r="A6" s="154" t="s">
        <v>16</v>
      </c>
      <c r="B6" s="154" t="s">
        <v>17</v>
      </c>
      <c r="C6" s="154">
        <v>1</v>
      </c>
      <c r="D6" s="154">
        <v>2</v>
      </c>
      <c r="E6" s="154" t="s">
        <v>16</v>
      </c>
      <c r="F6" s="151" t="s">
        <v>17</v>
      </c>
      <c r="G6" s="151">
        <v>1</v>
      </c>
      <c r="H6" s="151">
        <v>2</v>
      </c>
    </row>
    <row r="7" spans="1:8" ht="12">
      <c r="A7" s="155" t="s">
        <v>286</v>
      </c>
      <c r="B7" s="155"/>
      <c r="C7" s="156"/>
      <c r="D7" s="156"/>
      <c r="E7" s="155" t="s">
        <v>287</v>
      </c>
      <c r="F7" s="157"/>
      <c r="G7" s="158"/>
      <c r="H7" s="158"/>
    </row>
    <row r="8" spans="1:8" ht="12">
      <c r="A8" s="159" t="s">
        <v>288</v>
      </c>
      <c r="B8" s="159"/>
      <c r="C8" s="160"/>
      <c r="D8" s="161"/>
      <c r="E8" s="159" t="s">
        <v>289</v>
      </c>
      <c r="F8" s="157"/>
      <c r="G8" s="158"/>
      <c r="H8" s="158"/>
    </row>
    <row r="9" spans="1:8" ht="12">
      <c r="A9" s="162" t="s">
        <v>290</v>
      </c>
      <c r="B9" s="163" t="s">
        <v>291</v>
      </c>
      <c r="C9" s="164">
        <v>2950</v>
      </c>
      <c r="D9" s="164">
        <v>2478</v>
      </c>
      <c r="E9" s="162" t="s">
        <v>292</v>
      </c>
      <c r="F9" s="165" t="s">
        <v>293</v>
      </c>
      <c r="G9" s="166">
        <v>5227</v>
      </c>
      <c r="H9" s="166">
        <v>4679</v>
      </c>
    </row>
    <row r="10" spans="1:8" ht="12">
      <c r="A10" s="162" t="s">
        <v>294</v>
      </c>
      <c r="B10" s="163" t="s">
        <v>295</v>
      </c>
      <c r="C10" s="164">
        <v>436</v>
      </c>
      <c r="D10" s="164">
        <v>424</v>
      </c>
      <c r="E10" s="162" t="s">
        <v>296</v>
      </c>
      <c r="F10" s="165" t="s">
        <v>297</v>
      </c>
      <c r="G10" s="166">
        <v>0</v>
      </c>
      <c r="H10" s="166">
        <v>0</v>
      </c>
    </row>
    <row r="11" spans="1:8" ht="12">
      <c r="A11" s="162" t="s">
        <v>298</v>
      </c>
      <c r="B11" s="163" t="s">
        <v>299</v>
      </c>
      <c r="C11" s="164">
        <v>201</v>
      </c>
      <c r="D11" s="164">
        <v>280</v>
      </c>
      <c r="E11" s="167" t="s">
        <v>300</v>
      </c>
      <c r="F11" s="165" t="s">
        <v>301</v>
      </c>
      <c r="G11" s="166">
        <v>30</v>
      </c>
      <c r="H11" s="166">
        <v>34</v>
      </c>
    </row>
    <row r="12" spans="1:8" ht="12">
      <c r="A12" s="162" t="s">
        <v>302</v>
      </c>
      <c r="B12" s="163" t="s">
        <v>303</v>
      </c>
      <c r="C12" s="164">
        <v>1129</v>
      </c>
      <c r="D12" s="164">
        <v>1061</v>
      </c>
      <c r="E12" s="167" t="s">
        <v>80</v>
      </c>
      <c r="F12" s="165" t="s">
        <v>304</v>
      </c>
      <c r="G12" s="166">
        <v>241</v>
      </c>
      <c r="H12" s="166">
        <v>355</v>
      </c>
    </row>
    <row r="13" spans="1:18" ht="12">
      <c r="A13" s="162" t="s">
        <v>305</v>
      </c>
      <c r="B13" s="163" t="s">
        <v>306</v>
      </c>
      <c r="C13" s="164">
        <v>188</v>
      </c>
      <c r="D13" s="164">
        <v>175</v>
      </c>
      <c r="E13" s="168" t="s">
        <v>53</v>
      </c>
      <c r="F13" s="169" t="s">
        <v>307</v>
      </c>
      <c r="G13" s="158">
        <f>SUM(G9:G12)</f>
        <v>5498</v>
      </c>
      <c r="H13" s="158">
        <f>SUM(H9:H12)</f>
        <v>5068</v>
      </c>
      <c r="I13" s="143"/>
      <c r="J13" s="143"/>
      <c r="K13" s="143"/>
      <c r="L13" s="143"/>
      <c r="M13" s="143"/>
      <c r="N13" s="143"/>
      <c r="O13" s="143"/>
      <c r="P13" s="143"/>
      <c r="Q13" s="143"/>
      <c r="R13" s="143"/>
    </row>
    <row r="14" spans="1:8" ht="12">
      <c r="A14" s="162" t="s">
        <v>308</v>
      </c>
      <c r="B14" s="163" t="s">
        <v>309</v>
      </c>
      <c r="C14" s="164">
        <v>100</v>
      </c>
      <c r="D14" s="164">
        <v>128</v>
      </c>
      <c r="E14" s="167"/>
      <c r="F14" s="170"/>
      <c r="G14" s="171"/>
      <c r="H14" s="171"/>
    </row>
    <row r="15" spans="1:8" ht="24">
      <c r="A15" s="162" t="s">
        <v>310</v>
      </c>
      <c r="B15" s="163" t="s">
        <v>311</v>
      </c>
      <c r="C15" s="172">
        <v>194</v>
      </c>
      <c r="D15" s="172">
        <v>5</v>
      </c>
      <c r="E15" s="159" t="s">
        <v>312</v>
      </c>
      <c r="F15" s="173" t="s">
        <v>313</v>
      </c>
      <c r="G15" s="166"/>
      <c r="H15" s="166"/>
    </row>
    <row r="16" spans="1:8" ht="12">
      <c r="A16" s="162" t="s">
        <v>314</v>
      </c>
      <c r="B16" s="163" t="s">
        <v>315</v>
      </c>
      <c r="C16" s="172">
        <v>35</v>
      </c>
      <c r="D16" s="172">
        <v>60</v>
      </c>
      <c r="E16" s="162" t="s">
        <v>316</v>
      </c>
      <c r="F16" s="170" t="s">
        <v>317</v>
      </c>
      <c r="G16" s="174"/>
      <c r="H16" s="174"/>
    </row>
    <row r="17" spans="1:8" ht="12">
      <c r="A17" s="175" t="s">
        <v>318</v>
      </c>
      <c r="B17" s="163" t="s">
        <v>319</v>
      </c>
      <c r="C17" s="176"/>
      <c r="D17" s="176"/>
      <c r="E17" s="159"/>
      <c r="F17" s="157"/>
      <c r="G17" s="171"/>
      <c r="H17" s="171"/>
    </row>
    <row r="18" spans="1:8" ht="12">
      <c r="A18" s="175" t="s">
        <v>320</v>
      </c>
      <c r="B18" s="163" t="s">
        <v>321</v>
      </c>
      <c r="C18" s="176"/>
      <c r="D18" s="176"/>
      <c r="E18" s="159" t="s">
        <v>322</v>
      </c>
      <c r="F18" s="157"/>
      <c r="G18" s="171"/>
      <c r="H18" s="171"/>
    </row>
    <row r="19" spans="1:15" ht="12">
      <c r="A19" s="168" t="s">
        <v>53</v>
      </c>
      <c r="B19" s="177" t="s">
        <v>323</v>
      </c>
      <c r="C19" s="178">
        <f>SUM(C9:C15)+C16</f>
        <v>5233</v>
      </c>
      <c r="D19" s="178">
        <f>SUM(D9:D15)+D16</f>
        <v>4611</v>
      </c>
      <c r="E19" s="157" t="s">
        <v>324</v>
      </c>
      <c r="F19" s="170" t="s">
        <v>325</v>
      </c>
      <c r="G19" s="166">
        <v>1</v>
      </c>
      <c r="H19" s="166"/>
      <c r="I19" s="143"/>
      <c r="J19" s="143"/>
      <c r="K19" s="143"/>
      <c r="L19" s="143"/>
      <c r="M19" s="143"/>
      <c r="N19" s="143"/>
      <c r="O19" s="143"/>
    </row>
    <row r="20" spans="1:8" ht="12">
      <c r="A20" s="159"/>
      <c r="B20" s="163"/>
      <c r="C20" s="179"/>
      <c r="D20" s="179"/>
      <c r="E20" s="175" t="s">
        <v>326</v>
      </c>
      <c r="F20" s="170" t="s">
        <v>327</v>
      </c>
      <c r="G20" s="166"/>
      <c r="H20" s="166"/>
    </row>
    <row r="21" spans="1:8" ht="24">
      <c r="A21" s="159" t="s">
        <v>328</v>
      </c>
      <c r="B21" s="180"/>
      <c r="C21" s="179"/>
      <c r="D21" s="179"/>
      <c r="E21" s="162" t="s">
        <v>329</v>
      </c>
      <c r="F21" s="170" t="s">
        <v>330</v>
      </c>
      <c r="G21" s="166"/>
      <c r="H21" s="166"/>
    </row>
    <row r="22" spans="1:8" ht="24">
      <c r="A22" s="157" t="s">
        <v>331</v>
      </c>
      <c r="B22" s="180" t="s">
        <v>332</v>
      </c>
      <c r="C22" s="164">
        <v>422</v>
      </c>
      <c r="D22" s="164">
        <v>436</v>
      </c>
      <c r="E22" s="157" t="s">
        <v>333</v>
      </c>
      <c r="F22" s="170" t="s">
        <v>334</v>
      </c>
      <c r="G22" s="166"/>
      <c r="H22" s="166">
        <v>10</v>
      </c>
    </row>
    <row r="23" spans="1:8" ht="24">
      <c r="A23" s="162" t="s">
        <v>335</v>
      </c>
      <c r="B23" s="180" t="s">
        <v>336</v>
      </c>
      <c r="C23" s="164"/>
      <c r="D23" s="164"/>
      <c r="E23" s="162" t="s">
        <v>337</v>
      </c>
      <c r="F23" s="170" t="s">
        <v>338</v>
      </c>
      <c r="G23" s="166"/>
      <c r="H23" s="166"/>
    </row>
    <row r="24" spans="1:18" ht="12">
      <c r="A24" s="162" t="s">
        <v>339</v>
      </c>
      <c r="B24" s="180" t="s">
        <v>340</v>
      </c>
      <c r="C24" s="164">
        <v>11</v>
      </c>
      <c r="D24" s="164">
        <v>27</v>
      </c>
      <c r="E24" s="168" t="s">
        <v>105</v>
      </c>
      <c r="F24" s="173" t="s">
        <v>341</v>
      </c>
      <c r="G24" s="158">
        <f>SUM(G19:G23)</f>
        <v>1</v>
      </c>
      <c r="H24" s="158">
        <f>SUM(H19:H23)</f>
        <v>10</v>
      </c>
      <c r="I24" s="143"/>
      <c r="J24" s="143"/>
      <c r="K24" s="143"/>
      <c r="L24" s="143"/>
      <c r="M24" s="143"/>
      <c r="N24" s="143"/>
      <c r="O24" s="143"/>
      <c r="P24" s="143"/>
      <c r="Q24" s="143"/>
      <c r="R24" s="143"/>
    </row>
    <row r="25" spans="1:8" ht="12">
      <c r="A25" s="162" t="s">
        <v>80</v>
      </c>
      <c r="B25" s="180" t="s">
        <v>342</v>
      </c>
      <c r="C25" s="164">
        <v>29</v>
      </c>
      <c r="D25" s="164">
        <v>29</v>
      </c>
      <c r="E25" s="175"/>
      <c r="F25" s="157"/>
      <c r="G25" s="171"/>
      <c r="H25" s="171"/>
    </row>
    <row r="26" spans="1:14" ht="12">
      <c r="A26" s="168" t="s">
        <v>78</v>
      </c>
      <c r="B26" s="181" t="s">
        <v>343</v>
      </c>
      <c r="C26" s="178">
        <f>SUM(C22:C25)</f>
        <v>462</v>
      </c>
      <c r="D26" s="178">
        <f>SUM(D22:D25)</f>
        <v>492</v>
      </c>
      <c r="E26" s="162"/>
      <c r="F26" s="157"/>
      <c r="G26" s="171"/>
      <c r="H26" s="171"/>
      <c r="I26" s="143"/>
      <c r="J26" s="143"/>
      <c r="K26" s="143"/>
      <c r="L26" s="143"/>
      <c r="M26" s="143"/>
      <c r="N26" s="143"/>
    </row>
    <row r="27" spans="1:8" ht="12">
      <c r="A27" s="168"/>
      <c r="B27" s="181"/>
      <c r="C27" s="179"/>
      <c r="D27" s="179"/>
      <c r="E27" s="162"/>
      <c r="F27" s="157"/>
      <c r="G27" s="171"/>
      <c r="H27" s="171"/>
    </row>
    <row r="28" spans="1:18" ht="12">
      <c r="A28" s="155" t="s">
        <v>344</v>
      </c>
      <c r="B28" s="152" t="s">
        <v>345</v>
      </c>
      <c r="C28" s="161">
        <f>C26+C19</f>
        <v>5695</v>
      </c>
      <c r="D28" s="161">
        <f>D26+D19</f>
        <v>5103</v>
      </c>
      <c r="E28" s="155" t="s">
        <v>346</v>
      </c>
      <c r="F28" s="173" t="s">
        <v>347</v>
      </c>
      <c r="G28" s="158">
        <f>G13+G15+G24</f>
        <v>5499</v>
      </c>
      <c r="H28" s="158">
        <f>H13+H15+H24</f>
        <v>5078</v>
      </c>
      <c r="I28" s="143"/>
      <c r="J28" s="143"/>
      <c r="K28" s="143"/>
      <c r="L28" s="143"/>
      <c r="M28" s="143"/>
      <c r="N28" s="143"/>
      <c r="O28" s="143"/>
      <c r="P28" s="143"/>
      <c r="Q28" s="143"/>
      <c r="R28" s="143"/>
    </row>
    <row r="29" spans="1:8" ht="12">
      <c r="A29" s="155"/>
      <c r="B29" s="152"/>
      <c r="C29" s="179"/>
      <c r="D29" s="179"/>
      <c r="E29" s="155"/>
      <c r="F29" s="170"/>
      <c r="G29" s="171"/>
      <c r="H29" s="171"/>
    </row>
    <row r="30" spans="1:18" ht="12">
      <c r="A30" s="155" t="s">
        <v>348</v>
      </c>
      <c r="B30" s="152" t="s">
        <v>349</v>
      </c>
      <c r="C30" s="161">
        <f>IF((G28-C28)&gt;0,G28-C28,0)</f>
        <v>0</v>
      </c>
      <c r="D30" s="161">
        <f>IF((H28-D28)&gt;0,H28-D28,0)</f>
        <v>0</v>
      </c>
      <c r="E30" s="155" t="s">
        <v>350</v>
      </c>
      <c r="F30" s="173" t="s">
        <v>351</v>
      </c>
      <c r="G30" s="182">
        <f>IF((C28-G28)&gt;0,C28-G28,0)</f>
        <v>196</v>
      </c>
      <c r="H30" s="182">
        <f>IF((D28-H28)&gt;0,D28-H28,0)</f>
        <v>25</v>
      </c>
      <c r="I30" s="143"/>
      <c r="J30" s="143"/>
      <c r="K30" s="143"/>
      <c r="L30" s="143"/>
      <c r="M30" s="143"/>
      <c r="N30" s="143"/>
      <c r="O30" s="143"/>
      <c r="P30" s="143"/>
      <c r="Q30" s="143"/>
      <c r="R30" s="143"/>
    </row>
    <row r="31" spans="1:8" ht="24">
      <c r="A31" s="183" t="s">
        <v>352</v>
      </c>
      <c r="B31" s="181" t="s">
        <v>353</v>
      </c>
      <c r="C31" s="164"/>
      <c r="D31" s="164"/>
      <c r="E31" s="159" t="s">
        <v>354</v>
      </c>
      <c r="F31" s="170" t="s">
        <v>355</v>
      </c>
      <c r="G31" s="166"/>
      <c r="H31" s="166"/>
    </row>
    <row r="32" spans="1:8" ht="12">
      <c r="A32" s="159" t="s">
        <v>356</v>
      </c>
      <c r="B32" s="184" t="s">
        <v>357</v>
      </c>
      <c r="C32" s="164"/>
      <c r="D32" s="164"/>
      <c r="E32" s="159" t="s">
        <v>358</v>
      </c>
      <c r="F32" s="170" t="s">
        <v>359</v>
      </c>
      <c r="G32" s="166"/>
      <c r="H32" s="166"/>
    </row>
    <row r="33" spans="1:18" ht="12">
      <c r="A33" s="185" t="s">
        <v>360</v>
      </c>
      <c r="B33" s="181" t="s">
        <v>361</v>
      </c>
      <c r="C33" s="178">
        <f>C28+C31+C32</f>
        <v>5695</v>
      </c>
      <c r="D33" s="178">
        <f>D28+D31+D32</f>
        <v>5103</v>
      </c>
      <c r="E33" s="155" t="s">
        <v>362</v>
      </c>
      <c r="F33" s="173" t="s">
        <v>363</v>
      </c>
      <c r="G33" s="182">
        <f>G32+G31+G28</f>
        <v>5499</v>
      </c>
      <c r="H33" s="182">
        <f>H32+H31+H28</f>
        <v>5078</v>
      </c>
      <c r="I33" s="143"/>
      <c r="J33" s="143"/>
      <c r="K33" s="143"/>
      <c r="L33" s="143"/>
      <c r="M33" s="143"/>
      <c r="N33" s="143"/>
      <c r="O33" s="143"/>
      <c r="P33" s="143"/>
      <c r="Q33" s="143"/>
      <c r="R33" s="143"/>
    </row>
    <row r="34" spans="1:18" ht="12">
      <c r="A34" s="185" t="s">
        <v>364</v>
      </c>
      <c r="B34" s="152" t="s">
        <v>365</v>
      </c>
      <c r="C34" s="161">
        <f>IF((G33-C33)&gt;0,G33-C33,0)</f>
        <v>0</v>
      </c>
      <c r="D34" s="161">
        <f>IF((H33-D33)&gt;0,H33-D33,0)</f>
        <v>0</v>
      </c>
      <c r="E34" s="185" t="s">
        <v>366</v>
      </c>
      <c r="F34" s="173" t="s">
        <v>367</v>
      </c>
      <c r="G34" s="158">
        <f>IF((C33-G33)&gt;0,C33-G33,0)</f>
        <v>196</v>
      </c>
      <c r="H34" s="158">
        <f>IF((D33-H33)&gt;0,D33-H33,0)</f>
        <v>25</v>
      </c>
      <c r="I34" s="143"/>
      <c r="J34" s="143"/>
      <c r="K34" s="143"/>
      <c r="L34" s="143"/>
      <c r="M34" s="143"/>
      <c r="N34" s="143"/>
      <c r="O34" s="143"/>
      <c r="P34" s="143"/>
      <c r="Q34" s="143"/>
      <c r="R34" s="143"/>
    </row>
    <row r="35" spans="1:14" ht="12">
      <c r="A35" s="159" t="s">
        <v>368</v>
      </c>
      <c r="B35" s="181" t="s">
        <v>369</v>
      </c>
      <c r="C35" s="178">
        <f>C36+C37+C38</f>
        <v>0</v>
      </c>
      <c r="D35" s="178">
        <f>D36+D37+D38</f>
        <v>0</v>
      </c>
      <c r="E35" s="186"/>
      <c r="F35" s="157"/>
      <c r="G35" s="171"/>
      <c r="H35" s="171"/>
      <c r="I35" s="143"/>
      <c r="J35" s="143"/>
      <c r="K35" s="143"/>
      <c r="L35" s="143"/>
      <c r="M35" s="143"/>
      <c r="N35" s="143"/>
    </row>
    <row r="36" spans="1:8" ht="12">
      <c r="A36" s="187" t="s">
        <v>370</v>
      </c>
      <c r="B36" s="180" t="s">
        <v>371</v>
      </c>
      <c r="C36" s="164"/>
      <c r="D36" s="164"/>
      <c r="E36" s="186"/>
      <c r="F36" s="157"/>
      <c r="G36" s="171"/>
      <c r="H36" s="171"/>
    </row>
    <row r="37" spans="1:8" ht="24">
      <c r="A37" s="187" t="s">
        <v>372</v>
      </c>
      <c r="B37" s="188" t="s">
        <v>373</v>
      </c>
      <c r="C37" s="189"/>
      <c r="D37" s="189"/>
      <c r="E37" s="186"/>
      <c r="F37" s="170"/>
      <c r="G37" s="171"/>
      <c r="H37" s="171"/>
    </row>
    <row r="38" spans="1:8" ht="12">
      <c r="A38" s="190" t="s">
        <v>374</v>
      </c>
      <c r="B38" s="188" t="s">
        <v>375</v>
      </c>
      <c r="C38" s="191"/>
      <c r="D38" s="192"/>
      <c r="E38" s="186"/>
      <c r="F38" s="170"/>
      <c r="G38" s="171"/>
      <c r="H38" s="171"/>
    </row>
    <row r="39" spans="1:18" ht="12">
      <c r="A39" s="193" t="s">
        <v>376</v>
      </c>
      <c r="B39" s="194" t="s">
        <v>377</v>
      </c>
      <c r="C39" s="195">
        <f>+IF((G33-C33-C35)&gt;0,G33-C33-C35,0)</f>
        <v>0</v>
      </c>
      <c r="D39" s="196">
        <f>+IF((H33-D33-D35)&gt;0,H33-D33-D35,0)</f>
        <v>0</v>
      </c>
      <c r="E39" s="197" t="s">
        <v>378</v>
      </c>
      <c r="F39" s="198" t="s">
        <v>379</v>
      </c>
      <c r="G39" s="199">
        <f>IF(G34&gt;0,IF(C35+G34&lt;0,0,C35+G34),IF(C34-C35&lt;0,C35-C34,0))</f>
        <v>196</v>
      </c>
      <c r="H39" s="199">
        <f>IF(H34&gt;0,IF(D35+H34&lt;0,0,D35+H34),IF(D34-D35&lt;0,D35-D34,0))</f>
        <v>25</v>
      </c>
      <c r="I39" s="143"/>
      <c r="J39" s="143"/>
      <c r="K39" s="143"/>
      <c r="L39" s="143"/>
      <c r="M39" s="143"/>
      <c r="N39" s="143"/>
      <c r="O39" s="143"/>
      <c r="P39" s="143"/>
      <c r="Q39" s="143"/>
      <c r="R39" s="143"/>
    </row>
    <row r="40" spans="1:8" ht="12">
      <c r="A40" s="155" t="s">
        <v>380</v>
      </c>
      <c r="B40" s="154" t="s">
        <v>381</v>
      </c>
      <c r="C40" s="192"/>
      <c r="D40" s="192"/>
      <c r="E40" s="155" t="s">
        <v>380</v>
      </c>
      <c r="F40" s="198" t="s">
        <v>382</v>
      </c>
      <c r="G40" s="166">
        <v>18</v>
      </c>
      <c r="H40" s="166"/>
    </row>
    <row r="41" spans="1:18" ht="12">
      <c r="A41" s="155" t="s">
        <v>383</v>
      </c>
      <c r="B41" s="151" t="s">
        <v>384</v>
      </c>
      <c r="C41" s="156">
        <f>IF(G39=0,IF(C39-C40&gt;0,C39-C40+G40,0),IF(G39-G40&lt;0,G40-G39+C39,0))</f>
        <v>0</v>
      </c>
      <c r="D41" s="156">
        <f>IF(H39=0,IF(D39-D40&gt;0,D39-D40+H40,0),IF(H39-H40&lt;0,H40-H39+D39,0))</f>
        <v>0</v>
      </c>
      <c r="E41" s="155" t="s">
        <v>385</v>
      </c>
      <c r="F41" s="200" t="s">
        <v>386</v>
      </c>
      <c r="G41" s="156">
        <f>IF(C39=0,IF(G39-G40&gt;0,G39-G40+C40,0),IF(C39-C40&lt;0,C40-C39+G40,0))</f>
        <v>178</v>
      </c>
      <c r="H41" s="156">
        <f>IF(D39=0,IF(H39-H40&gt;0,H39-H40+D40,0),IF(D39-D40&lt;0,D40-D39+H40,0))</f>
        <v>25</v>
      </c>
      <c r="I41" s="143"/>
      <c r="J41" s="143"/>
      <c r="K41" s="143"/>
      <c r="L41" s="143"/>
      <c r="M41" s="143"/>
      <c r="N41" s="143"/>
      <c r="O41" s="143"/>
      <c r="P41" s="143"/>
      <c r="Q41" s="143"/>
      <c r="R41" s="143"/>
    </row>
    <row r="42" spans="1:18" ht="12">
      <c r="A42" s="185" t="s">
        <v>387</v>
      </c>
      <c r="B42" s="151" t="s">
        <v>388</v>
      </c>
      <c r="C42" s="182">
        <f>C33+C35+C39</f>
        <v>5695</v>
      </c>
      <c r="D42" s="182">
        <f>D33+D35+D39</f>
        <v>5103</v>
      </c>
      <c r="E42" s="185" t="s">
        <v>389</v>
      </c>
      <c r="F42" s="194" t="s">
        <v>390</v>
      </c>
      <c r="G42" s="182">
        <f>G39+G33</f>
        <v>5695</v>
      </c>
      <c r="H42" s="182">
        <f>H39+H33</f>
        <v>5103</v>
      </c>
      <c r="I42" s="143"/>
      <c r="J42" s="143"/>
      <c r="K42" s="143"/>
      <c r="L42" s="143"/>
      <c r="M42" s="143"/>
      <c r="N42" s="143"/>
      <c r="O42" s="143"/>
      <c r="P42" s="143"/>
      <c r="Q42" s="143"/>
      <c r="R42" s="143"/>
    </row>
    <row r="43" spans="1:8" ht="12">
      <c r="A43" s="148"/>
      <c r="B43" s="201"/>
      <c r="C43" s="202"/>
      <c r="D43" s="202"/>
      <c r="E43" s="203"/>
      <c r="F43" s="204"/>
      <c r="G43" s="202"/>
      <c r="H43" s="202"/>
    </row>
    <row r="44" spans="1:8" ht="12">
      <c r="A44" s="148"/>
      <c r="B44" s="201"/>
      <c r="C44" s="202"/>
      <c r="D44" s="202"/>
      <c r="E44" s="203"/>
      <c r="F44" s="204"/>
      <c r="G44" s="202"/>
      <c r="H44" s="202"/>
    </row>
    <row r="45" spans="1:8" ht="11.25" customHeight="1">
      <c r="A45" s="338" t="s">
        <v>391</v>
      </c>
      <c r="B45" s="338"/>
      <c r="C45" s="338"/>
      <c r="D45" s="338"/>
      <c r="E45" s="338"/>
      <c r="F45" s="204"/>
      <c r="G45" s="202"/>
      <c r="H45" s="202"/>
    </row>
    <row r="46" spans="1:8" ht="12">
      <c r="A46" s="148"/>
      <c r="B46" s="201"/>
      <c r="C46" s="202"/>
      <c r="D46" s="202"/>
      <c r="E46" s="203"/>
      <c r="F46" s="204"/>
      <c r="G46" s="202"/>
      <c r="H46" s="202"/>
    </row>
    <row r="47" spans="1:8" ht="12">
      <c r="A47" s="148"/>
      <c r="B47" s="201"/>
      <c r="C47" s="202"/>
      <c r="D47" s="202"/>
      <c r="E47" s="203"/>
      <c r="F47" s="204"/>
      <c r="G47" s="202"/>
      <c r="H47" s="202"/>
    </row>
    <row r="48" spans="1:15" ht="12">
      <c r="A48" s="205" t="s">
        <v>392</v>
      </c>
      <c r="B48" s="206">
        <v>41509</v>
      </c>
      <c r="C48" s="207" t="s">
        <v>393</v>
      </c>
      <c r="D48" s="339"/>
      <c r="E48" s="339"/>
      <c r="F48" s="339"/>
      <c r="G48" s="339"/>
      <c r="H48" s="339"/>
      <c r="I48" s="143"/>
      <c r="J48" s="143"/>
      <c r="K48" s="143"/>
      <c r="L48" s="143"/>
      <c r="M48" s="143"/>
      <c r="N48" s="143"/>
      <c r="O48" s="143"/>
    </row>
    <row r="49" spans="1:8" ht="12">
      <c r="A49" s="208"/>
      <c r="B49" s="209"/>
      <c r="C49" s="202"/>
      <c r="D49" s="202" t="s">
        <v>278</v>
      </c>
      <c r="E49" s="204"/>
      <c r="F49" s="204"/>
      <c r="G49" s="210"/>
      <c r="H49" s="210"/>
    </row>
    <row r="50" spans="1:8" ht="12.75" customHeight="1">
      <c r="A50" s="208"/>
      <c r="B50" s="209"/>
      <c r="C50" s="211" t="s">
        <v>394</v>
      </c>
      <c r="D50" s="340"/>
      <c r="E50" s="340"/>
      <c r="F50" s="340"/>
      <c r="G50" s="340"/>
      <c r="H50" s="340"/>
    </row>
    <row r="51" spans="1:8" ht="12">
      <c r="A51" s="212"/>
      <c r="B51" s="204"/>
      <c r="C51" s="202"/>
      <c r="D51" s="202" t="s">
        <v>280</v>
      </c>
      <c r="E51" s="204"/>
      <c r="F51" s="204"/>
      <c r="G51" s="210"/>
      <c r="H51" s="210"/>
    </row>
    <row r="52" spans="1:8" ht="12">
      <c r="A52" s="212"/>
      <c r="B52" s="204"/>
      <c r="C52" s="202"/>
      <c r="D52" s="202"/>
      <c r="E52" s="204"/>
      <c r="F52" s="204"/>
      <c r="G52" s="210"/>
      <c r="H52" s="210"/>
    </row>
    <row r="53" spans="1:8" ht="12">
      <c r="A53" s="212"/>
      <c r="B53" s="204"/>
      <c r="C53" s="202"/>
      <c r="D53" s="202"/>
      <c r="E53" s="204"/>
      <c r="F53" s="204"/>
      <c r="G53" s="210"/>
      <c r="H53" s="210"/>
    </row>
    <row r="54" spans="1:8" ht="12">
      <c r="A54" s="212"/>
      <c r="B54" s="212"/>
      <c r="C54" s="213"/>
      <c r="D54" s="213"/>
      <c r="E54" s="212"/>
      <c r="F54" s="212"/>
      <c r="G54" s="214"/>
      <c r="H54" s="214"/>
    </row>
    <row r="55" spans="1:8" ht="12">
      <c r="A55" s="212"/>
      <c r="B55" s="212"/>
      <c r="C55" s="213"/>
      <c r="D55" s="213"/>
      <c r="E55" s="212"/>
      <c r="F55" s="212"/>
      <c r="G55" s="214"/>
      <c r="H55" s="214"/>
    </row>
    <row r="56" spans="1:8" ht="12">
      <c r="A56" s="212"/>
      <c r="B56" s="212"/>
      <c r="C56" s="213"/>
      <c r="D56" s="213"/>
      <c r="E56" s="212"/>
      <c r="F56" s="212"/>
      <c r="G56" s="214"/>
      <c r="H56" s="214"/>
    </row>
    <row r="57" spans="1:8" ht="12">
      <c r="A57" s="212"/>
      <c r="B57" s="212"/>
      <c r="C57" s="213"/>
      <c r="D57" s="213"/>
      <c r="E57" s="212"/>
      <c r="F57" s="212"/>
      <c r="G57" s="214"/>
      <c r="H57" s="214"/>
    </row>
    <row r="58" spans="1:8" ht="12">
      <c r="A58" s="212"/>
      <c r="B58" s="212"/>
      <c r="C58" s="213"/>
      <c r="D58" s="213"/>
      <c r="E58" s="212"/>
      <c r="F58" s="212"/>
      <c r="G58" s="214"/>
      <c r="H58" s="214"/>
    </row>
    <row r="59" spans="1:8" ht="12">
      <c r="A59" s="212"/>
      <c r="B59" s="212"/>
      <c r="C59" s="213"/>
      <c r="D59" s="213"/>
      <c r="E59" s="212"/>
      <c r="F59" s="212"/>
      <c r="G59" s="214"/>
      <c r="H59" s="214"/>
    </row>
    <row r="60" spans="1:8" ht="12">
      <c r="A60" s="212"/>
      <c r="B60" s="212"/>
      <c r="C60" s="213"/>
      <c r="D60" s="213"/>
      <c r="E60" s="212"/>
      <c r="F60" s="212"/>
      <c r="G60" s="214"/>
      <c r="H60" s="214"/>
    </row>
    <row r="61" spans="1:8" ht="12">
      <c r="A61" s="212"/>
      <c r="B61" s="212"/>
      <c r="C61" s="213"/>
      <c r="D61" s="213"/>
      <c r="E61" s="212"/>
      <c r="F61" s="212"/>
      <c r="G61" s="214"/>
      <c r="H61" s="214"/>
    </row>
    <row r="62" spans="1:8" ht="12">
      <c r="A62" s="212"/>
      <c r="B62" s="212"/>
      <c r="C62" s="213"/>
      <c r="D62" s="213"/>
      <c r="E62" s="212"/>
      <c r="F62" s="212"/>
      <c r="G62" s="214"/>
      <c r="H62" s="214"/>
    </row>
    <row r="63" spans="1:8" ht="12">
      <c r="A63" s="212"/>
      <c r="B63" s="212"/>
      <c r="C63" s="213"/>
      <c r="D63" s="213"/>
      <c r="E63" s="212"/>
      <c r="F63" s="212"/>
      <c r="G63" s="214"/>
      <c r="H63" s="214"/>
    </row>
    <row r="64" spans="1:8" ht="12">
      <c r="A64" s="212"/>
      <c r="B64" s="212"/>
      <c r="C64" s="213"/>
      <c r="D64" s="213"/>
      <c r="E64" s="212"/>
      <c r="F64" s="212"/>
      <c r="G64" s="214"/>
      <c r="H64" s="214"/>
    </row>
    <row r="65" spans="1:8" ht="12">
      <c r="A65" s="212"/>
      <c r="B65" s="212"/>
      <c r="C65" s="213"/>
      <c r="D65" s="213"/>
      <c r="E65" s="212"/>
      <c r="F65" s="212"/>
      <c r="G65" s="214"/>
      <c r="H65" s="214"/>
    </row>
    <row r="66" spans="1:8" ht="12">
      <c r="A66" s="212"/>
      <c r="B66" s="212"/>
      <c r="C66" s="213"/>
      <c r="D66" s="213"/>
      <c r="E66" s="212"/>
      <c r="F66" s="212"/>
      <c r="G66" s="214"/>
      <c r="H66" s="214"/>
    </row>
    <row r="67" spans="1:8" ht="12">
      <c r="A67" s="212"/>
      <c r="B67" s="212"/>
      <c r="C67" s="213"/>
      <c r="D67" s="213"/>
      <c r="E67" s="212"/>
      <c r="F67" s="212"/>
      <c r="G67" s="214"/>
      <c r="H67" s="214"/>
    </row>
    <row r="68" spans="1:8" ht="12">
      <c r="A68" s="212"/>
      <c r="B68" s="212"/>
      <c r="C68" s="213"/>
      <c r="D68" s="213"/>
      <c r="E68" s="212"/>
      <c r="F68" s="212"/>
      <c r="G68" s="214"/>
      <c r="H68" s="214"/>
    </row>
    <row r="69" spans="1:8" ht="12">
      <c r="A69" s="212"/>
      <c r="B69" s="212"/>
      <c r="C69" s="213"/>
      <c r="D69" s="213"/>
      <c r="E69" s="212"/>
      <c r="F69" s="212"/>
      <c r="G69" s="214"/>
      <c r="H69" s="214"/>
    </row>
    <row r="70" spans="1:8" ht="12">
      <c r="A70" s="212"/>
      <c r="B70" s="212"/>
      <c r="C70" s="213"/>
      <c r="D70" s="213"/>
      <c r="E70" s="212"/>
      <c r="F70" s="212"/>
      <c r="G70" s="214"/>
      <c r="H70" s="214"/>
    </row>
    <row r="71" spans="1:8" ht="12">
      <c r="A71" s="212"/>
      <c r="B71" s="212"/>
      <c r="C71" s="213"/>
      <c r="D71" s="213"/>
      <c r="E71" s="212"/>
      <c r="F71" s="212"/>
      <c r="G71" s="214"/>
      <c r="H71" s="214"/>
    </row>
    <row r="72" spans="1:8" ht="12">
      <c r="A72" s="212"/>
      <c r="B72" s="212"/>
      <c r="C72" s="213"/>
      <c r="D72" s="213"/>
      <c r="E72" s="212"/>
      <c r="F72" s="212"/>
      <c r="G72" s="214"/>
      <c r="H72" s="214"/>
    </row>
    <row r="73" spans="1:8" ht="12">
      <c r="A73" s="212"/>
      <c r="B73" s="212"/>
      <c r="C73" s="213"/>
      <c r="D73" s="213"/>
      <c r="E73" s="212"/>
      <c r="F73" s="212"/>
      <c r="G73" s="214"/>
      <c r="H73" s="214"/>
    </row>
    <row r="74" spans="1:8" ht="12">
      <c r="A74" s="212"/>
      <c r="B74" s="212"/>
      <c r="C74" s="213"/>
      <c r="D74" s="213"/>
      <c r="E74" s="212"/>
      <c r="F74" s="212"/>
      <c r="G74" s="214"/>
      <c r="H74" s="214"/>
    </row>
    <row r="75" spans="1:8" ht="12">
      <c r="A75" s="212"/>
      <c r="B75" s="212"/>
      <c r="C75" s="213"/>
      <c r="D75" s="213"/>
      <c r="E75" s="212"/>
      <c r="F75" s="212"/>
      <c r="G75" s="214"/>
      <c r="H75" s="214"/>
    </row>
    <row r="76" spans="1:8" ht="12">
      <c r="A76" s="212"/>
      <c r="B76" s="212"/>
      <c r="C76" s="213"/>
      <c r="D76" s="213"/>
      <c r="E76" s="212"/>
      <c r="F76" s="212"/>
      <c r="G76" s="214"/>
      <c r="H76" s="214"/>
    </row>
    <row r="77" spans="1:8" ht="12">
      <c r="A77" s="212"/>
      <c r="B77" s="212"/>
      <c r="C77" s="213"/>
      <c r="D77" s="213"/>
      <c r="E77" s="212"/>
      <c r="F77" s="212"/>
      <c r="G77" s="214"/>
      <c r="H77" s="214"/>
    </row>
    <row r="78" spans="1:8" ht="12">
      <c r="A78" s="212"/>
      <c r="B78" s="212"/>
      <c r="C78" s="213"/>
      <c r="D78" s="213"/>
      <c r="E78" s="212"/>
      <c r="F78" s="212"/>
      <c r="G78" s="214"/>
      <c r="H78" s="214"/>
    </row>
    <row r="79" spans="1:8" ht="12">
      <c r="A79" s="212"/>
      <c r="B79" s="212"/>
      <c r="C79" s="213"/>
      <c r="D79" s="213"/>
      <c r="E79" s="212"/>
      <c r="F79" s="212"/>
      <c r="G79" s="214"/>
      <c r="H79" s="214"/>
    </row>
    <row r="80" spans="1:8" ht="12">
      <c r="A80" s="212"/>
      <c r="B80" s="212"/>
      <c r="C80" s="213"/>
      <c r="D80" s="213"/>
      <c r="E80" s="212"/>
      <c r="F80" s="212"/>
      <c r="G80" s="214"/>
      <c r="H80" s="214"/>
    </row>
    <row r="81" spans="1:8" ht="12">
      <c r="A81" s="212"/>
      <c r="B81" s="212"/>
      <c r="C81" s="213"/>
      <c r="D81" s="213"/>
      <c r="E81" s="212"/>
      <c r="F81" s="212"/>
      <c r="G81" s="214"/>
      <c r="H81" s="214"/>
    </row>
    <row r="82" spans="1:8" ht="12">
      <c r="A82" s="212"/>
      <c r="B82" s="212"/>
      <c r="C82" s="213"/>
      <c r="D82" s="213"/>
      <c r="E82" s="212"/>
      <c r="F82" s="212"/>
      <c r="G82" s="214"/>
      <c r="H82" s="214"/>
    </row>
    <row r="83" spans="1:8" ht="12">
      <c r="A83" s="212"/>
      <c r="B83" s="212"/>
      <c r="C83" s="213"/>
      <c r="D83" s="213"/>
      <c r="E83" s="212"/>
      <c r="F83" s="212"/>
      <c r="G83" s="214"/>
      <c r="H83" s="214"/>
    </row>
    <row r="84" spans="1:8" ht="12">
      <c r="A84" s="212"/>
      <c r="B84" s="212"/>
      <c r="C84" s="213"/>
      <c r="D84" s="213"/>
      <c r="E84" s="212"/>
      <c r="F84" s="212"/>
      <c r="G84" s="214"/>
      <c r="H84" s="214"/>
    </row>
    <row r="85" spans="1:8" ht="12">
      <c r="A85" s="212"/>
      <c r="B85" s="212"/>
      <c r="C85" s="213"/>
      <c r="D85" s="213"/>
      <c r="E85" s="212"/>
      <c r="F85" s="212"/>
      <c r="G85" s="214"/>
      <c r="H85" s="214"/>
    </row>
    <row r="86" spans="1:8" ht="12">
      <c r="A86" s="212"/>
      <c r="B86" s="212"/>
      <c r="C86" s="213"/>
      <c r="D86" s="213"/>
      <c r="E86" s="212"/>
      <c r="F86" s="212"/>
      <c r="G86" s="214"/>
      <c r="H86" s="214"/>
    </row>
    <row r="87" spans="1:8" ht="12">
      <c r="A87" s="212"/>
      <c r="B87" s="212"/>
      <c r="C87" s="213"/>
      <c r="D87" s="213"/>
      <c r="E87" s="212"/>
      <c r="F87" s="212"/>
      <c r="G87" s="214"/>
      <c r="H87" s="214"/>
    </row>
    <row r="88" spans="1:8" ht="12">
      <c r="A88" s="212"/>
      <c r="B88" s="212"/>
      <c r="C88" s="213"/>
      <c r="D88" s="213"/>
      <c r="E88" s="212"/>
      <c r="F88" s="212"/>
      <c r="G88" s="214"/>
      <c r="H88" s="214"/>
    </row>
    <row r="89" spans="1:8" ht="12">
      <c r="A89" s="212"/>
      <c r="B89" s="212"/>
      <c r="C89" s="213"/>
      <c r="D89" s="213"/>
      <c r="E89" s="212"/>
      <c r="F89" s="212"/>
      <c r="G89" s="214"/>
      <c r="H89" s="214"/>
    </row>
    <row r="90" spans="1:8" ht="12">
      <c r="A90" s="212"/>
      <c r="B90" s="212"/>
      <c r="C90" s="213"/>
      <c r="D90" s="213"/>
      <c r="E90" s="212"/>
      <c r="F90" s="212"/>
      <c r="G90" s="214"/>
      <c r="H90" s="214"/>
    </row>
    <row r="91" spans="1:8" ht="12">
      <c r="A91" s="212"/>
      <c r="B91" s="212"/>
      <c r="C91" s="213"/>
      <c r="D91" s="213"/>
      <c r="E91" s="212"/>
      <c r="F91" s="212"/>
      <c r="G91" s="214"/>
      <c r="H91" s="214"/>
    </row>
    <row r="92" spans="1:8" ht="12">
      <c r="A92" s="212"/>
      <c r="B92" s="212"/>
      <c r="C92" s="213"/>
      <c r="D92" s="213"/>
      <c r="E92" s="212"/>
      <c r="F92" s="212"/>
      <c r="G92" s="214"/>
      <c r="H92" s="214"/>
    </row>
    <row r="93" spans="1:8" ht="12">
      <c r="A93" s="212"/>
      <c r="B93" s="212"/>
      <c r="C93" s="213"/>
      <c r="D93" s="213"/>
      <c r="E93" s="212"/>
      <c r="F93" s="212"/>
      <c r="G93" s="214"/>
      <c r="H93" s="214"/>
    </row>
    <row r="94" spans="1:8" ht="12">
      <c r="A94" s="212"/>
      <c r="B94" s="212"/>
      <c r="C94" s="213"/>
      <c r="D94" s="213"/>
      <c r="E94" s="212"/>
      <c r="F94" s="212"/>
      <c r="G94" s="214"/>
      <c r="H94" s="214"/>
    </row>
    <row r="95" spans="1:8" ht="12">
      <c r="A95" s="212"/>
      <c r="B95" s="212"/>
      <c r="C95" s="213"/>
      <c r="D95" s="213"/>
      <c r="E95" s="212"/>
      <c r="F95" s="212"/>
      <c r="G95" s="214"/>
      <c r="H95" s="214"/>
    </row>
    <row r="96" spans="1:8" ht="12">
      <c r="A96" s="212"/>
      <c r="B96" s="212"/>
      <c r="C96" s="213"/>
      <c r="D96" s="213"/>
      <c r="E96" s="212"/>
      <c r="F96" s="212"/>
      <c r="G96" s="214"/>
      <c r="H96" s="214"/>
    </row>
    <row r="97" spans="1:8" ht="12">
      <c r="A97" s="212"/>
      <c r="B97" s="212"/>
      <c r="C97" s="213"/>
      <c r="D97" s="213"/>
      <c r="E97" s="212"/>
      <c r="F97" s="212"/>
      <c r="G97" s="214"/>
      <c r="H97" s="214"/>
    </row>
    <row r="98" spans="1:8" ht="12">
      <c r="A98" s="212"/>
      <c r="B98" s="212"/>
      <c r="C98" s="213"/>
      <c r="D98" s="213"/>
      <c r="E98" s="212"/>
      <c r="F98" s="212"/>
      <c r="G98" s="214"/>
      <c r="H98" s="214"/>
    </row>
    <row r="99" spans="1:8" ht="12">
      <c r="A99" s="212"/>
      <c r="B99" s="212"/>
      <c r="C99" s="213"/>
      <c r="D99" s="213"/>
      <c r="E99" s="212"/>
      <c r="F99" s="212"/>
      <c r="G99" s="214"/>
      <c r="H99" s="214"/>
    </row>
    <row r="100" spans="1:8" ht="12">
      <c r="A100" s="212"/>
      <c r="B100" s="212"/>
      <c r="C100" s="213"/>
      <c r="D100" s="213"/>
      <c r="E100" s="212"/>
      <c r="F100" s="212"/>
      <c r="G100" s="214"/>
      <c r="H100" s="214"/>
    </row>
    <row r="101" spans="1:8" ht="12">
      <c r="A101" s="212"/>
      <c r="B101" s="212"/>
      <c r="C101" s="213"/>
      <c r="D101" s="213"/>
      <c r="E101" s="212"/>
      <c r="F101" s="212"/>
      <c r="G101" s="214"/>
      <c r="H101" s="214"/>
    </row>
    <row r="102" spans="1:8" ht="12">
      <c r="A102" s="212"/>
      <c r="B102" s="212"/>
      <c r="C102" s="213"/>
      <c r="D102" s="213"/>
      <c r="E102" s="212"/>
      <c r="F102" s="212"/>
      <c r="G102" s="214"/>
      <c r="H102" s="214"/>
    </row>
    <row r="103" spans="1:8" ht="12">
      <c r="A103" s="212"/>
      <c r="B103" s="212"/>
      <c r="C103" s="213"/>
      <c r="D103" s="213"/>
      <c r="E103" s="212"/>
      <c r="F103" s="212"/>
      <c r="G103" s="214"/>
      <c r="H103" s="214"/>
    </row>
    <row r="104" spans="1:8" ht="12">
      <c r="A104" s="212"/>
      <c r="B104" s="212"/>
      <c r="C104" s="213"/>
      <c r="D104" s="213"/>
      <c r="E104" s="212"/>
      <c r="F104" s="212"/>
      <c r="G104" s="214"/>
      <c r="H104" s="214"/>
    </row>
    <row r="105" spans="1:8" ht="12">
      <c r="A105" s="212"/>
      <c r="B105" s="212"/>
      <c r="C105" s="213"/>
      <c r="D105" s="213"/>
      <c r="E105" s="212"/>
      <c r="F105" s="212"/>
      <c r="G105" s="214"/>
      <c r="H105" s="214"/>
    </row>
    <row r="106" spans="1:8" ht="12">
      <c r="A106" s="212"/>
      <c r="B106" s="212"/>
      <c r="C106" s="213"/>
      <c r="D106" s="213"/>
      <c r="E106" s="212"/>
      <c r="F106" s="212"/>
      <c r="G106" s="214"/>
      <c r="H106" s="214"/>
    </row>
    <row r="107" spans="1:6" ht="12">
      <c r="A107" s="212"/>
      <c r="B107" s="212"/>
      <c r="C107" s="215"/>
      <c r="D107" s="215"/>
      <c r="E107" s="212"/>
      <c r="F107" s="212"/>
    </row>
    <row r="108" spans="1:6" ht="12">
      <c r="A108" s="212"/>
      <c r="B108" s="212"/>
      <c r="C108" s="215"/>
      <c r="D108" s="215"/>
      <c r="E108" s="212"/>
      <c r="F108" s="212"/>
    </row>
    <row r="109" spans="1:6" ht="12">
      <c r="A109" s="212"/>
      <c r="B109" s="212"/>
      <c r="C109" s="215"/>
      <c r="D109" s="215"/>
      <c r="E109" s="212"/>
      <c r="F109" s="212"/>
    </row>
    <row r="110" spans="1:6" ht="12">
      <c r="A110" s="212"/>
      <c r="B110" s="212"/>
      <c r="C110" s="215"/>
      <c r="D110" s="215"/>
      <c r="E110" s="212"/>
      <c r="F110" s="212"/>
    </row>
    <row r="111" spans="1:6" ht="12">
      <c r="A111" s="212"/>
      <c r="B111" s="212"/>
      <c r="C111" s="215"/>
      <c r="D111" s="215"/>
      <c r="E111" s="212"/>
      <c r="F111" s="212"/>
    </row>
    <row r="112" spans="1:6" ht="12">
      <c r="A112" s="212"/>
      <c r="B112" s="212"/>
      <c r="C112" s="215"/>
      <c r="D112" s="215"/>
      <c r="E112" s="212"/>
      <c r="F112" s="212"/>
    </row>
    <row r="113" spans="1:6" ht="12">
      <c r="A113" s="212"/>
      <c r="B113" s="212"/>
      <c r="C113" s="215"/>
      <c r="D113" s="215"/>
      <c r="E113" s="212"/>
      <c r="F113" s="212"/>
    </row>
    <row r="114" spans="1:6" ht="12">
      <c r="A114" s="212"/>
      <c r="B114" s="212"/>
      <c r="C114" s="215"/>
      <c r="D114" s="215"/>
      <c r="E114" s="212"/>
      <c r="F114" s="212"/>
    </row>
    <row r="115" spans="1:6" ht="12">
      <c r="A115" s="212"/>
      <c r="B115" s="212"/>
      <c r="C115" s="215"/>
      <c r="D115" s="215"/>
      <c r="E115" s="212"/>
      <c r="F115" s="212"/>
    </row>
    <row r="116" spans="1:6" ht="12">
      <c r="A116" s="212"/>
      <c r="B116" s="212"/>
      <c r="C116" s="215"/>
      <c r="D116" s="215"/>
      <c r="E116" s="212"/>
      <c r="F116" s="212"/>
    </row>
    <row r="117" spans="1:6" ht="12">
      <c r="A117" s="212"/>
      <c r="B117" s="212"/>
      <c r="C117" s="215"/>
      <c r="D117" s="215"/>
      <c r="E117" s="212"/>
      <c r="F117" s="212"/>
    </row>
    <row r="118" spans="1:6" ht="12">
      <c r="A118" s="212"/>
      <c r="B118" s="212"/>
      <c r="C118" s="215"/>
      <c r="D118" s="215"/>
      <c r="E118" s="212"/>
      <c r="F118" s="212"/>
    </row>
    <row r="119" spans="1:6" ht="12">
      <c r="A119" s="212"/>
      <c r="B119" s="212"/>
      <c r="C119" s="215"/>
      <c r="D119" s="215"/>
      <c r="E119" s="212"/>
      <c r="F119" s="212"/>
    </row>
    <row r="120" spans="1:6" ht="12">
      <c r="A120" s="212"/>
      <c r="B120" s="212"/>
      <c r="C120" s="215"/>
      <c r="D120" s="215"/>
      <c r="E120" s="212"/>
      <c r="F120" s="212"/>
    </row>
    <row r="121" spans="1:6" ht="12">
      <c r="A121" s="212"/>
      <c r="B121" s="212"/>
      <c r="C121" s="215"/>
      <c r="D121" s="215"/>
      <c r="E121" s="212"/>
      <c r="F121" s="212"/>
    </row>
    <row r="122" spans="1:6" ht="12">
      <c r="A122" s="212"/>
      <c r="B122" s="212"/>
      <c r="C122" s="215"/>
      <c r="D122" s="215"/>
      <c r="E122" s="212"/>
      <c r="F122" s="212"/>
    </row>
    <row r="123" spans="1:6" ht="12">
      <c r="A123" s="212"/>
      <c r="B123" s="212"/>
      <c r="C123" s="215"/>
      <c r="D123" s="215"/>
      <c r="E123" s="212"/>
      <c r="F123" s="212"/>
    </row>
    <row r="124" spans="1:6" ht="12">
      <c r="A124" s="212"/>
      <c r="B124" s="212"/>
      <c r="C124" s="215"/>
      <c r="D124" s="215"/>
      <c r="E124" s="212"/>
      <c r="F124" s="212"/>
    </row>
    <row r="125" spans="1:6" ht="12">
      <c r="A125" s="212"/>
      <c r="B125" s="212"/>
      <c r="C125" s="215"/>
      <c r="D125" s="215"/>
      <c r="E125" s="212"/>
      <c r="F125" s="212"/>
    </row>
    <row r="126" spans="1:6" ht="12">
      <c r="A126" s="212"/>
      <c r="B126" s="212"/>
      <c r="C126" s="215"/>
      <c r="D126" s="215"/>
      <c r="E126" s="212"/>
      <c r="F126" s="212"/>
    </row>
    <row r="127" spans="1:6" ht="12">
      <c r="A127" s="212"/>
      <c r="B127" s="212"/>
      <c r="C127" s="215"/>
      <c r="D127" s="215"/>
      <c r="E127" s="212"/>
      <c r="F127" s="212"/>
    </row>
    <row r="128" spans="1:6" ht="12">
      <c r="A128" s="212"/>
      <c r="B128" s="212"/>
      <c r="C128" s="215"/>
      <c r="D128" s="215"/>
      <c r="E128" s="212"/>
      <c r="F128" s="212"/>
    </row>
    <row r="129" spans="1:6" ht="12">
      <c r="A129" s="212"/>
      <c r="B129" s="212"/>
      <c r="C129" s="215"/>
      <c r="D129" s="215"/>
      <c r="E129" s="212"/>
      <c r="F129" s="212"/>
    </row>
    <row r="130" spans="1:6" ht="12">
      <c r="A130" s="212"/>
      <c r="B130" s="212"/>
      <c r="C130" s="215"/>
      <c r="D130" s="215"/>
      <c r="E130" s="212"/>
      <c r="F130" s="212"/>
    </row>
    <row r="131" spans="1:6" ht="12">
      <c r="A131" s="212"/>
      <c r="B131" s="212"/>
      <c r="C131" s="215"/>
      <c r="D131" s="215"/>
      <c r="E131" s="212"/>
      <c r="F131" s="212"/>
    </row>
    <row r="132" spans="1:6" ht="12">
      <c r="A132" s="212"/>
      <c r="B132" s="212"/>
      <c r="C132" s="215"/>
      <c r="D132" s="215"/>
      <c r="E132" s="212"/>
      <c r="F132" s="212"/>
    </row>
    <row r="133" spans="1:6" ht="12">
      <c r="A133" s="212"/>
      <c r="B133" s="212"/>
      <c r="C133" s="215"/>
      <c r="D133" s="215"/>
      <c r="E133" s="212"/>
      <c r="F133" s="212"/>
    </row>
    <row r="134" spans="1:6" ht="12">
      <c r="A134" s="212"/>
      <c r="B134" s="212"/>
      <c r="C134" s="215"/>
      <c r="D134" s="215"/>
      <c r="E134" s="212"/>
      <c r="F134" s="212"/>
    </row>
    <row r="135" spans="1:6" ht="12">
      <c r="A135" s="212"/>
      <c r="B135" s="212"/>
      <c r="C135" s="215"/>
      <c r="D135" s="215"/>
      <c r="E135" s="212"/>
      <c r="F135" s="212"/>
    </row>
    <row r="136" spans="1:6" ht="12">
      <c r="A136" s="212"/>
      <c r="B136" s="212"/>
      <c r="C136" s="215"/>
      <c r="D136" s="215"/>
      <c r="E136" s="212"/>
      <c r="F136" s="212"/>
    </row>
    <row r="137" spans="1:6" ht="12">
      <c r="A137" s="212"/>
      <c r="B137" s="212"/>
      <c r="C137" s="215"/>
      <c r="D137" s="215"/>
      <c r="E137" s="212"/>
      <c r="F137" s="212"/>
    </row>
    <row r="138" spans="1:6" ht="12">
      <c r="A138" s="212"/>
      <c r="B138" s="212"/>
      <c r="C138" s="215"/>
      <c r="D138" s="215"/>
      <c r="E138" s="212"/>
      <c r="F138" s="212"/>
    </row>
    <row r="139" spans="1:6" ht="12">
      <c r="A139" s="212"/>
      <c r="B139" s="212"/>
      <c r="C139" s="215"/>
      <c r="D139" s="215"/>
      <c r="E139" s="212"/>
      <c r="F139" s="212"/>
    </row>
    <row r="140" spans="1:6" ht="12">
      <c r="A140" s="212"/>
      <c r="B140" s="212"/>
      <c r="C140" s="215"/>
      <c r="D140" s="215"/>
      <c r="E140" s="212"/>
      <c r="F140" s="212"/>
    </row>
    <row r="141" spans="1:6" ht="12">
      <c r="A141" s="212"/>
      <c r="B141" s="212"/>
      <c r="C141" s="215"/>
      <c r="D141" s="215"/>
      <c r="E141" s="212"/>
      <c r="F141" s="212"/>
    </row>
    <row r="142" spans="1:6" ht="12">
      <c r="A142" s="212"/>
      <c r="B142" s="212"/>
      <c r="C142" s="215"/>
      <c r="D142" s="215"/>
      <c r="E142" s="212"/>
      <c r="F142" s="212"/>
    </row>
    <row r="143" spans="1:6" ht="12">
      <c r="A143" s="212"/>
      <c r="B143" s="212"/>
      <c r="C143" s="215"/>
      <c r="D143" s="215"/>
      <c r="E143" s="212"/>
      <c r="F143" s="212"/>
    </row>
    <row r="144" spans="1:6" ht="12">
      <c r="A144" s="212"/>
      <c r="B144" s="212"/>
      <c r="C144" s="215"/>
      <c r="D144" s="215"/>
      <c r="E144" s="212"/>
      <c r="F144" s="212"/>
    </row>
    <row r="145" spans="1:6" ht="12">
      <c r="A145" s="212"/>
      <c r="B145" s="212"/>
      <c r="C145" s="215"/>
      <c r="D145" s="215"/>
      <c r="E145" s="212"/>
      <c r="F145" s="212"/>
    </row>
    <row r="146" spans="1:6" ht="12">
      <c r="A146" s="212"/>
      <c r="B146" s="212"/>
      <c r="C146" s="215"/>
      <c r="D146" s="215"/>
      <c r="E146" s="212"/>
      <c r="F146" s="212"/>
    </row>
    <row r="147" spans="1:6" ht="12">
      <c r="A147" s="212"/>
      <c r="B147" s="212"/>
      <c r="C147" s="215"/>
      <c r="D147" s="215"/>
      <c r="E147" s="212"/>
      <c r="F147" s="212"/>
    </row>
    <row r="148" spans="1:6" ht="12">
      <c r="A148" s="212"/>
      <c r="B148" s="212"/>
      <c r="C148" s="215"/>
      <c r="D148" s="215"/>
      <c r="E148" s="212"/>
      <c r="F148" s="212"/>
    </row>
    <row r="149" spans="1:6" ht="12">
      <c r="A149" s="212"/>
      <c r="B149" s="212"/>
      <c r="C149" s="215"/>
      <c r="D149" s="215"/>
      <c r="E149" s="212"/>
      <c r="F149" s="212"/>
    </row>
    <row r="150" spans="1:6" ht="12">
      <c r="A150" s="212"/>
      <c r="B150" s="212"/>
      <c r="C150" s="215"/>
      <c r="D150" s="215"/>
      <c r="E150" s="212"/>
      <c r="F150" s="212"/>
    </row>
    <row r="151" spans="1:6" ht="12">
      <c r="A151" s="212"/>
      <c r="B151" s="212"/>
      <c r="C151" s="215"/>
      <c r="D151" s="215"/>
      <c r="E151" s="212"/>
      <c r="F151" s="212"/>
    </row>
    <row r="152" spans="1:6" ht="12">
      <c r="A152" s="212"/>
      <c r="B152" s="212"/>
      <c r="C152" s="215"/>
      <c r="D152" s="215"/>
      <c r="E152" s="212"/>
      <c r="F152" s="212"/>
    </row>
    <row r="153" spans="1:6" ht="12">
      <c r="A153" s="212"/>
      <c r="B153" s="212"/>
      <c r="C153" s="215"/>
      <c r="D153" s="215"/>
      <c r="E153" s="212"/>
      <c r="F153" s="212"/>
    </row>
    <row r="154" spans="1:6" ht="12">
      <c r="A154" s="212"/>
      <c r="B154" s="212"/>
      <c r="C154" s="215"/>
      <c r="D154" s="215"/>
      <c r="E154" s="212"/>
      <c r="F154" s="212"/>
    </row>
    <row r="155" spans="1:6" ht="12">
      <c r="A155" s="212"/>
      <c r="B155" s="212"/>
      <c r="C155" s="215"/>
      <c r="D155" s="215"/>
      <c r="E155" s="212"/>
      <c r="F155" s="212"/>
    </row>
    <row r="156" spans="1:6" ht="12">
      <c r="A156" s="212"/>
      <c r="B156" s="212"/>
      <c r="C156" s="215"/>
      <c r="D156" s="215"/>
      <c r="E156" s="212"/>
      <c r="F156" s="212"/>
    </row>
    <row r="157" spans="1:6" ht="12">
      <c r="A157" s="212"/>
      <c r="B157" s="212"/>
      <c r="C157" s="215"/>
      <c r="D157" s="215"/>
      <c r="E157" s="212"/>
      <c r="F157" s="212"/>
    </row>
    <row r="158" spans="1:6" ht="12">
      <c r="A158" s="212"/>
      <c r="B158" s="212"/>
      <c r="C158" s="215"/>
      <c r="D158" s="215"/>
      <c r="E158" s="212"/>
      <c r="F158" s="212"/>
    </row>
    <row r="159" spans="1:6" ht="12">
      <c r="A159" s="212"/>
      <c r="B159" s="212"/>
      <c r="C159" s="215"/>
      <c r="D159" s="215"/>
      <c r="E159" s="212"/>
      <c r="F159" s="212"/>
    </row>
    <row r="160" spans="1:6" ht="12">
      <c r="A160" s="212"/>
      <c r="B160" s="212"/>
      <c r="C160" s="215"/>
      <c r="D160" s="215"/>
      <c r="E160" s="212"/>
      <c r="F160" s="212"/>
    </row>
    <row r="161" spans="1:6" ht="12">
      <c r="A161" s="212"/>
      <c r="B161" s="212"/>
      <c r="C161" s="215"/>
      <c r="D161" s="215"/>
      <c r="E161" s="212"/>
      <c r="F161" s="212"/>
    </row>
    <row r="162" spans="1:6" ht="12">
      <c r="A162" s="212"/>
      <c r="B162" s="212"/>
      <c r="C162" s="215"/>
      <c r="D162" s="215"/>
      <c r="E162" s="212"/>
      <c r="F162" s="212"/>
    </row>
    <row r="163" spans="1:6" ht="12">
      <c r="A163" s="212"/>
      <c r="B163" s="212"/>
      <c r="C163" s="215"/>
      <c r="D163" s="215"/>
      <c r="E163" s="212"/>
      <c r="F163" s="212"/>
    </row>
    <row r="164" spans="1:6" ht="12">
      <c r="A164" s="212"/>
      <c r="B164" s="212"/>
      <c r="C164" s="215"/>
      <c r="D164" s="215"/>
      <c r="E164" s="212"/>
      <c r="F164" s="212"/>
    </row>
    <row r="165" spans="1:6" ht="12">
      <c r="A165" s="212"/>
      <c r="B165" s="212"/>
      <c r="C165" s="215"/>
      <c r="D165" s="215"/>
      <c r="E165" s="212"/>
      <c r="F165" s="212"/>
    </row>
    <row r="166" spans="1:6" ht="12">
      <c r="A166" s="212"/>
      <c r="B166" s="212"/>
      <c r="C166" s="215"/>
      <c r="D166" s="215"/>
      <c r="E166" s="212"/>
      <c r="F166" s="212"/>
    </row>
    <row r="167" spans="1:6" ht="12">
      <c r="A167" s="212"/>
      <c r="B167" s="212"/>
      <c r="C167" s="215"/>
      <c r="D167" s="215"/>
      <c r="E167" s="212"/>
      <c r="F167" s="212"/>
    </row>
    <row r="168" spans="1:6" ht="12">
      <c r="A168" s="212"/>
      <c r="B168" s="212"/>
      <c r="C168" s="215"/>
      <c r="D168" s="215"/>
      <c r="E168" s="212"/>
      <c r="F168" s="212"/>
    </row>
    <row r="169" spans="1:6" ht="12">
      <c r="A169" s="212"/>
      <c r="B169" s="212"/>
      <c r="C169" s="215"/>
      <c r="D169" s="215"/>
      <c r="E169" s="212"/>
      <c r="F169" s="212"/>
    </row>
    <row r="170" spans="1:6" ht="12">
      <c r="A170" s="212"/>
      <c r="B170" s="212"/>
      <c r="C170" s="215"/>
      <c r="D170" s="215"/>
      <c r="E170" s="212"/>
      <c r="F170" s="212"/>
    </row>
    <row r="171" spans="1:6" ht="12">
      <c r="A171" s="212"/>
      <c r="B171" s="212"/>
      <c r="C171" s="215"/>
      <c r="D171" s="215"/>
      <c r="E171" s="212"/>
      <c r="F171" s="212"/>
    </row>
    <row r="172" spans="1:6" ht="12">
      <c r="A172" s="212"/>
      <c r="B172" s="212"/>
      <c r="C172" s="215"/>
      <c r="D172" s="215"/>
      <c r="E172" s="212"/>
      <c r="F172" s="212"/>
    </row>
    <row r="173" spans="1:6" ht="12">
      <c r="A173" s="212"/>
      <c r="B173" s="212"/>
      <c r="C173" s="215"/>
      <c r="D173" s="215"/>
      <c r="E173" s="212"/>
      <c r="F173" s="212"/>
    </row>
    <row r="174" spans="1:6" ht="12">
      <c r="A174" s="212"/>
      <c r="B174" s="212"/>
      <c r="C174" s="215"/>
      <c r="D174" s="215"/>
      <c r="E174" s="212"/>
      <c r="F174" s="212"/>
    </row>
    <row r="175" spans="1:6" ht="12">
      <c r="A175" s="212"/>
      <c r="B175" s="212"/>
      <c r="C175" s="215"/>
      <c r="D175" s="215"/>
      <c r="E175" s="212"/>
      <c r="F175" s="212"/>
    </row>
    <row r="176" spans="1:6" ht="12">
      <c r="A176" s="212"/>
      <c r="B176" s="212"/>
      <c r="C176" s="215"/>
      <c r="D176" s="215"/>
      <c r="E176" s="212"/>
      <c r="F176" s="212"/>
    </row>
    <row r="177" spans="1:6" ht="12">
      <c r="A177" s="212"/>
      <c r="B177" s="212"/>
      <c r="C177" s="215"/>
      <c r="D177" s="215"/>
      <c r="E177" s="212"/>
      <c r="F177" s="212"/>
    </row>
    <row r="178" spans="1:6" ht="12">
      <c r="A178" s="212"/>
      <c r="B178" s="212"/>
      <c r="C178" s="215"/>
      <c r="D178" s="215"/>
      <c r="E178" s="212"/>
      <c r="F178" s="212"/>
    </row>
    <row r="179" spans="1:6" ht="12">
      <c r="A179" s="212"/>
      <c r="B179" s="212"/>
      <c r="C179" s="215"/>
      <c r="D179" s="215"/>
      <c r="E179" s="212"/>
      <c r="F179" s="212"/>
    </row>
  </sheetData>
  <sheetProtection sheet="1"/>
  <mergeCells count="8">
    <mergeCell ref="B4:D4"/>
    <mergeCell ref="A45:E45"/>
    <mergeCell ref="D48:H48"/>
    <mergeCell ref="D50:H50"/>
    <mergeCell ref="A1:F1"/>
    <mergeCell ref="B2:E2"/>
    <mergeCell ref="F2:G2"/>
    <mergeCell ref="B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527777777777777" right="0.2361111111111111" top="0.5" bottom="0.49027777777777776" header="0.32013888888888886" footer="0.5118055555555555"/>
  <pageSetup horizontalDpi="300" verticalDpi="300" orientation="landscape" paperSize="9" scale="75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70.00390625" style="216" customWidth="1"/>
    <col min="2" max="2" width="36.140625" style="216" customWidth="1"/>
    <col min="3" max="3" width="22.140625" style="217" customWidth="1"/>
    <col min="4" max="4" width="21.421875" style="217" customWidth="1"/>
    <col min="5" max="5" width="10.140625" style="216" customWidth="1"/>
    <col min="6" max="6" width="12.00390625" style="216" customWidth="1"/>
    <col min="7" max="16384" width="9.421875" style="216" customWidth="1"/>
  </cols>
  <sheetData>
    <row r="1" spans="1:4" ht="12">
      <c r="A1" s="218"/>
      <c r="B1" s="218"/>
      <c r="C1" s="219"/>
      <c r="D1" s="219"/>
    </row>
    <row r="2" spans="1:6" ht="11.25" customHeight="1">
      <c r="A2" s="341" t="s">
        <v>395</v>
      </c>
      <c r="B2" s="341"/>
      <c r="C2" s="341"/>
      <c r="D2" s="341"/>
      <c r="E2" s="341"/>
      <c r="F2" s="341"/>
    </row>
    <row r="3" spans="1:6" ht="15" customHeight="1">
      <c r="A3" s="220"/>
      <c r="B3" s="220"/>
      <c r="C3" s="221"/>
      <c r="D3" s="221"/>
      <c r="E3" s="222"/>
      <c r="F3" s="222"/>
    </row>
    <row r="4" spans="1:6" ht="15" customHeight="1">
      <c r="A4" s="223" t="s">
        <v>396</v>
      </c>
      <c r="B4" s="223" t="str">
        <f>'справка №1-БАЛАНС'!E3</f>
        <v> "БАЛКАНКАР-ЗАРЯ" АД </v>
      </c>
      <c r="C4" s="224" t="s">
        <v>3</v>
      </c>
      <c r="D4" s="224">
        <f>'справка №1-БАЛАНС'!H3</f>
        <v>814191256</v>
      </c>
      <c r="E4" s="222"/>
      <c r="F4" s="222"/>
    </row>
    <row r="5" spans="1:4" ht="15">
      <c r="A5" s="223" t="s">
        <v>282</v>
      </c>
      <c r="B5" s="223" t="str">
        <f>'справка №1-БАЛАНС'!E4</f>
        <v>КОНСОЛИДИРАН</v>
      </c>
      <c r="C5" s="225" t="s">
        <v>6</v>
      </c>
      <c r="D5" s="224">
        <f>'справка №1-БАЛАНС'!H4</f>
        <v>380</v>
      </c>
    </row>
    <row r="6" spans="1:6" ht="12" customHeight="1">
      <c r="A6" s="226" t="s">
        <v>7</v>
      </c>
      <c r="B6" s="227">
        <f>'справка №1-БАЛАНС'!E5</f>
        <v>41455</v>
      </c>
      <c r="C6" s="228"/>
      <c r="D6" s="229" t="s">
        <v>283</v>
      </c>
      <c r="F6" s="230"/>
    </row>
    <row r="7" spans="1:6" ht="33.75" customHeight="1">
      <c r="A7" s="231" t="s">
        <v>397</v>
      </c>
      <c r="B7" s="231" t="s">
        <v>10</v>
      </c>
      <c r="C7" s="232" t="s">
        <v>11</v>
      </c>
      <c r="D7" s="232" t="s">
        <v>15</v>
      </c>
      <c r="E7" s="233"/>
      <c r="F7" s="233"/>
    </row>
    <row r="8" spans="1:6" ht="12">
      <c r="A8" s="231" t="s">
        <v>16</v>
      </c>
      <c r="B8" s="231" t="s">
        <v>17</v>
      </c>
      <c r="C8" s="234">
        <v>1</v>
      </c>
      <c r="D8" s="234">
        <v>2</v>
      </c>
      <c r="E8" s="233"/>
      <c r="F8" s="233"/>
    </row>
    <row r="9" spans="1:6" ht="12">
      <c r="A9" s="235" t="s">
        <v>398</v>
      </c>
      <c r="B9" s="236"/>
      <c r="C9" s="237"/>
      <c r="D9" s="237"/>
      <c r="E9" s="238"/>
      <c r="F9" s="238"/>
    </row>
    <row r="10" spans="1:6" ht="12">
      <c r="A10" s="239" t="s">
        <v>399</v>
      </c>
      <c r="B10" s="240" t="s">
        <v>400</v>
      </c>
      <c r="C10" s="241">
        <v>4726</v>
      </c>
      <c r="D10" s="241">
        <v>4965</v>
      </c>
      <c r="E10" s="238"/>
      <c r="F10" s="238"/>
    </row>
    <row r="11" spans="1:13" ht="12">
      <c r="A11" s="239" t="s">
        <v>401</v>
      </c>
      <c r="B11" s="240" t="s">
        <v>402</v>
      </c>
      <c r="C11" s="241">
        <v>-3617</v>
      </c>
      <c r="D11" s="241">
        <v>-3559</v>
      </c>
      <c r="E11" s="242"/>
      <c r="F11" s="242"/>
      <c r="G11" s="243"/>
      <c r="H11" s="243"/>
      <c r="I11" s="243"/>
      <c r="J11" s="243"/>
      <c r="K11" s="243"/>
      <c r="L11" s="243"/>
      <c r="M11" s="243"/>
    </row>
    <row r="12" spans="1:13" ht="12">
      <c r="A12" s="239" t="s">
        <v>403</v>
      </c>
      <c r="B12" s="240" t="s">
        <v>404</v>
      </c>
      <c r="C12" s="241"/>
      <c r="D12" s="241"/>
      <c r="E12" s="242"/>
      <c r="F12" s="242"/>
      <c r="G12" s="243"/>
      <c r="H12" s="243"/>
      <c r="I12" s="243"/>
      <c r="J12" s="243"/>
      <c r="K12" s="243"/>
      <c r="L12" s="243"/>
      <c r="M12" s="243"/>
    </row>
    <row r="13" spans="1:13" ht="12" customHeight="1">
      <c r="A13" s="239" t="s">
        <v>405</v>
      </c>
      <c r="B13" s="240" t="s">
        <v>406</v>
      </c>
      <c r="C13" s="241">
        <v>-996</v>
      </c>
      <c r="D13" s="241">
        <v>-881</v>
      </c>
      <c r="E13" s="242"/>
      <c r="F13" s="242"/>
      <c r="G13" s="243"/>
      <c r="H13" s="243"/>
      <c r="I13" s="243"/>
      <c r="J13" s="243"/>
      <c r="K13" s="243"/>
      <c r="L13" s="243"/>
      <c r="M13" s="243"/>
    </row>
    <row r="14" spans="1:13" ht="14.25" customHeight="1">
      <c r="A14" s="239" t="s">
        <v>407</v>
      </c>
      <c r="B14" s="240" t="s">
        <v>408</v>
      </c>
      <c r="C14" s="241">
        <v>96</v>
      </c>
      <c r="D14" s="241">
        <v>90</v>
      </c>
      <c r="E14" s="242"/>
      <c r="F14" s="242"/>
      <c r="G14" s="243"/>
      <c r="H14" s="243"/>
      <c r="I14" s="243"/>
      <c r="J14" s="243"/>
      <c r="K14" s="243"/>
      <c r="L14" s="243"/>
      <c r="M14" s="243"/>
    </row>
    <row r="15" spans="1:13" ht="12">
      <c r="A15" s="244" t="s">
        <v>409</v>
      </c>
      <c r="B15" s="240" t="s">
        <v>410</v>
      </c>
      <c r="C15" s="241">
        <v>5</v>
      </c>
      <c r="D15" s="241">
        <v>-5</v>
      </c>
      <c r="E15" s="242"/>
      <c r="F15" s="242"/>
      <c r="G15" s="243"/>
      <c r="H15" s="243"/>
      <c r="I15" s="243"/>
      <c r="J15" s="243"/>
      <c r="K15" s="243"/>
      <c r="L15" s="243"/>
      <c r="M15" s="243"/>
    </row>
    <row r="16" spans="1:13" ht="12">
      <c r="A16" s="239" t="s">
        <v>411</v>
      </c>
      <c r="B16" s="240" t="s">
        <v>412</v>
      </c>
      <c r="C16" s="241"/>
      <c r="D16" s="241"/>
      <c r="E16" s="242"/>
      <c r="F16" s="242"/>
      <c r="G16" s="243"/>
      <c r="H16" s="243"/>
      <c r="I16" s="243"/>
      <c r="J16" s="243"/>
      <c r="K16" s="243"/>
      <c r="L16" s="243"/>
      <c r="M16" s="243"/>
    </row>
    <row r="17" spans="1:13" ht="12">
      <c r="A17" s="239" t="s">
        <v>413</v>
      </c>
      <c r="B17" s="240" t="s">
        <v>414</v>
      </c>
      <c r="C17" s="241">
        <v>-16</v>
      </c>
      <c r="D17" s="241"/>
      <c r="E17" s="242"/>
      <c r="F17" s="242"/>
      <c r="G17" s="243"/>
      <c r="H17" s="243"/>
      <c r="I17" s="243"/>
      <c r="J17" s="243"/>
      <c r="K17" s="243"/>
      <c r="L17" s="243"/>
      <c r="M17" s="243"/>
    </row>
    <row r="18" spans="1:13" ht="12">
      <c r="A18" s="244" t="s">
        <v>415</v>
      </c>
      <c r="B18" s="245" t="s">
        <v>416</v>
      </c>
      <c r="C18" s="241">
        <v>-10</v>
      </c>
      <c r="D18" s="241">
        <v>-8</v>
      </c>
      <c r="E18" s="242"/>
      <c r="F18" s="242"/>
      <c r="G18" s="243"/>
      <c r="H18" s="243"/>
      <c r="I18" s="243"/>
      <c r="J18" s="243"/>
      <c r="K18" s="243"/>
      <c r="L18" s="243"/>
      <c r="M18" s="243"/>
    </row>
    <row r="19" spans="1:13" ht="12">
      <c r="A19" s="239" t="s">
        <v>417</v>
      </c>
      <c r="B19" s="240" t="s">
        <v>418</v>
      </c>
      <c r="C19" s="241">
        <v>-10</v>
      </c>
      <c r="D19" s="241">
        <v>2</v>
      </c>
      <c r="E19" s="242"/>
      <c r="F19" s="242"/>
      <c r="G19" s="243"/>
      <c r="H19" s="243"/>
      <c r="I19" s="243"/>
      <c r="J19" s="243"/>
      <c r="K19" s="243"/>
      <c r="L19" s="243"/>
      <c r="M19" s="243"/>
    </row>
    <row r="20" spans="1:13" ht="12">
      <c r="A20" s="246" t="s">
        <v>419</v>
      </c>
      <c r="B20" s="247" t="s">
        <v>420</v>
      </c>
      <c r="C20" s="237">
        <f>SUM(C10:C19)</f>
        <v>178</v>
      </c>
      <c r="D20" s="237">
        <f>SUM(D10:D19)</f>
        <v>604</v>
      </c>
      <c r="E20" s="242"/>
      <c r="F20" s="242"/>
      <c r="G20" s="243"/>
      <c r="H20" s="243"/>
      <c r="I20" s="243"/>
      <c r="J20" s="243"/>
      <c r="K20" s="243"/>
      <c r="L20" s="243"/>
      <c r="M20" s="243"/>
    </row>
    <row r="21" spans="1:13" ht="12">
      <c r="A21" s="235" t="s">
        <v>421</v>
      </c>
      <c r="B21" s="248"/>
      <c r="C21" s="249"/>
      <c r="D21" s="249"/>
      <c r="E21" s="242"/>
      <c r="F21" s="242"/>
      <c r="G21" s="243"/>
      <c r="H21" s="243"/>
      <c r="I21" s="243"/>
      <c r="J21" s="243"/>
      <c r="K21" s="243"/>
      <c r="L21" s="243"/>
      <c r="M21" s="243"/>
    </row>
    <row r="22" spans="1:13" ht="12">
      <c r="A22" s="239" t="s">
        <v>422</v>
      </c>
      <c r="B22" s="240" t="s">
        <v>423</v>
      </c>
      <c r="C22" s="241">
        <v>-465</v>
      </c>
      <c r="D22" s="241">
        <v>-71</v>
      </c>
      <c r="E22" s="242"/>
      <c r="F22" s="242"/>
      <c r="G22" s="243"/>
      <c r="H22" s="243"/>
      <c r="I22" s="243"/>
      <c r="J22" s="243"/>
      <c r="K22" s="243"/>
      <c r="L22" s="243"/>
      <c r="M22" s="243"/>
    </row>
    <row r="23" spans="1:13" ht="12">
      <c r="A23" s="239" t="s">
        <v>424</v>
      </c>
      <c r="B23" s="240" t="s">
        <v>425</v>
      </c>
      <c r="C23" s="241"/>
      <c r="D23" s="241"/>
      <c r="E23" s="242"/>
      <c r="F23" s="242"/>
      <c r="G23" s="243"/>
      <c r="H23" s="243"/>
      <c r="I23" s="243"/>
      <c r="J23" s="243"/>
      <c r="K23" s="243"/>
      <c r="L23" s="243"/>
      <c r="M23" s="243"/>
    </row>
    <row r="24" spans="1:13" ht="12">
      <c r="A24" s="239" t="s">
        <v>426</v>
      </c>
      <c r="B24" s="240" t="s">
        <v>427</v>
      </c>
      <c r="C24" s="241">
        <v>-54</v>
      </c>
      <c r="D24" s="241"/>
      <c r="E24" s="242"/>
      <c r="F24" s="242"/>
      <c r="G24" s="243"/>
      <c r="H24" s="243"/>
      <c r="I24" s="243"/>
      <c r="J24" s="243"/>
      <c r="K24" s="243"/>
      <c r="L24" s="243"/>
      <c r="M24" s="243"/>
    </row>
    <row r="25" spans="1:13" ht="13.5" customHeight="1">
      <c r="A25" s="239" t="s">
        <v>428</v>
      </c>
      <c r="B25" s="240" t="s">
        <v>429</v>
      </c>
      <c r="C25" s="241"/>
      <c r="D25" s="241"/>
      <c r="E25" s="242"/>
      <c r="F25" s="242"/>
      <c r="G25" s="243"/>
      <c r="H25" s="243"/>
      <c r="I25" s="243"/>
      <c r="J25" s="243"/>
      <c r="K25" s="243"/>
      <c r="L25" s="243"/>
      <c r="M25" s="243"/>
    </row>
    <row r="26" spans="1:13" ht="12">
      <c r="A26" s="239" t="s">
        <v>430</v>
      </c>
      <c r="B26" s="240" t="s">
        <v>431</v>
      </c>
      <c r="C26" s="241"/>
      <c r="D26" s="241"/>
      <c r="E26" s="242"/>
      <c r="F26" s="242"/>
      <c r="G26" s="243"/>
      <c r="H26" s="243"/>
      <c r="I26" s="243"/>
      <c r="J26" s="243"/>
      <c r="K26" s="243"/>
      <c r="L26" s="243"/>
      <c r="M26" s="243"/>
    </row>
    <row r="27" spans="1:13" ht="12">
      <c r="A27" s="239" t="s">
        <v>432</v>
      </c>
      <c r="B27" s="240" t="s">
        <v>433</v>
      </c>
      <c r="C27" s="241"/>
      <c r="D27" s="241"/>
      <c r="E27" s="242"/>
      <c r="F27" s="242"/>
      <c r="G27" s="243"/>
      <c r="H27" s="243"/>
      <c r="I27" s="243"/>
      <c r="J27" s="243"/>
      <c r="K27" s="243"/>
      <c r="L27" s="243"/>
      <c r="M27" s="243"/>
    </row>
    <row r="28" spans="1:13" ht="12">
      <c r="A28" s="239" t="s">
        <v>434</v>
      </c>
      <c r="B28" s="240" t="s">
        <v>435</v>
      </c>
      <c r="C28" s="241"/>
      <c r="D28" s="241"/>
      <c r="E28" s="242"/>
      <c r="F28" s="242"/>
      <c r="G28" s="243"/>
      <c r="H28" s="243"/>
      <c r="I28" s="243"/>
      <c r="J28" s="243"/>
      <c r="K28" s="243"/>
      <c r="L28" s="243"/>
      <c r="M28" s="243"/>
    </row>
    <row r="29" spans="1:13" ht="12">
      <c r="A29" s="239" t="s">
        <v>436</v>
      </c>
      <c r="B29" s="240" t="s">
        <v>437</v>
      </c>
      <c r="C29" s="241"/>
      <c r="D29" s="241"/>
      <c r="E29" s="242"/>
      <c r="F29" s="242"/>
      <c r="G29" s="243"/>
      <c r="H29" s="243"/>
      <c r="I29" s="243"/>
      <c r="J29" s="243"/>
      <c r="K29" s="243"/>
      <c r="L29" s="243"/>
      <c r="M29" s="243"/>
    </row>
    <row r="30" spans="1:13" ht="12">
      <c r="A30" s="239" t="s">
        <v>415</v>
      </c>
      <c r="B30" s="240" t="s">
        <v>438</v>
      </c>
      <c r="C30" s="241"/>
      <c r="D30" s="241"/>
      <c r="E30" s="242"/>
      <c r="F30" s="242"/>
      <c r="G30" s="243"/>
      <c r="H30" s="243"/>
      <c r="I30" s="243"/>
      <c r="J30" s="243"/>
      <c r="K30" s="243"/>
      <c r="L30" s="243"/>
      <c r="M30" s="243"/>
    </row>
    <row r="31" spans="1:13" ht="12">
      <c r="A31" s="239" t="s">
        <v>439</v>
      </c>
      <c r="B31" s="240" t="s">
        <v>440</v>
      </c>
      <c r="C31" s="241"/>
      <c r="D31" s="241"/>
      <c r="E31" s="242"/>
      <c r="F31" s="242"/>
      <c r="G31" s="243"/>
      <c r="H31" s="243"/>
      <c r="I31" s="243"/>
      <c r="J31" s="243"/>
      <c r="K31" s="243"/>
      <c r="L31" s="243"/>
      <c r="M31" s="243"/>
    </row>
    <row r="32" spans="1:13" ht="12">
      <c r="A32" s="246" t="s">
        <v>441</v>
      </c>
      <c r="B32" s="247" t="s">
        <v>442</v>
      </c>
      <c r="C32" s="237">
        <f>SUM(C22:C31)</f>
        <v>-519</v>
      </c>
      <c r="D32" s="237">
        <f>SUM(D22:D31)</f>
        <v>-71</v>
      </c>
      <c r="E32" s="242"/>
      <c r="F32" s="242"/>
      <c r="G32" s="243"/>
      <c r="H32" s="243"/>
      <c r="I32" s="243"/>
      <c r="J32" s="243"/>
      <c r="K32" s="243"/>
      <c r="L32" s="243"/>
      <c r="M32" s="243"/>
    </row>
    <row r="33" spans="1:6" ht="12">
      <c r="A33" s="235" t="s">
        <v>443</v>
      </c>
      <c r="B33" s="248"/>
      <c r="C33" s="249"/>
      <c r="D33" s="249"/>
      <c r="E33" s="238"/>
      <c r="F33" s="238"/>
    </row>
    <row r="34" spans="1:6" ht="12">
      <c r="A34" s="239" t="s">
        <v>444</v>
      </c>
      <c r="B34" s="240" t="s">
        <v>445</v>
      </c>
      <c r="C34" s="241"/>
      <c r="D34" s="241"/>
      <c r="E34" s="238"/>
      <c r="F34" s="238"/>
    </row>
    <row r="35" spans="1:6" ht="12">
      <c r="A35" s="244" t="s">
        <v>446</v>
      </c>
      <c r="B35" s="240" t="s">
        <v>447</v>
      </c>
      <c r="C35" s="241"/>
      <c r="D35" s="241"/>
      <c r="E35" s="238"/>
      <c r="F35" s="238"/>
    </row>
    <row r="36" spans="1:6" ht="12">
      <c r="A36" s="239" t="s">
        <v>448</v>
      </c>
      <c r="B36" s="240" t="s">
        <v>449</v>
      </c>
      <c r="C36" s="241">
        <v>3038</v>
      </c>
      <c r="D36" s="241">
        <v>403</v>
      </c>
      <c r="E36" s="238"/>
      <c r="F36" s="238"/>
    </row>
    <row r="37" spans="1:6" ht="12">
      <c r="A37" s="239" t="s">
        <v>450</v>
      </c>
      <c r="B37" s="240" t="s">
        <v>451</v>
      </c>
      <c r="C37" s="241">
        <v>-2218</v>
      </c>
      <c r="D37" s="241">
        <v>-267</v>
      </c>
      <c r="E37" s="238"/>
      <c r="F37" s="238"/>
    </row>
    <row r="38" spans="1:6" ht="12">
      <c r="A38" s="239" t="s">
        <v>452</v>
      </c>
      <c r="B38" s="240" t="s">
        <v>453</v>
      </c>
      <c r="C38" s="241"/>
      <c r="D38" s="241"/>
      <c r="E38" s="238"/>
      <c r="F38" s="238"/>
    </row>
    <row r="39" spans="1:6" ht="12">
      <c r="A39" s="239" t="s">
        <v>454</v>
      </c>
      <c r="B39" s="240" t="s">
        <v>455</v>
      </c>
      <c r="C39" s="241">
        <v>-484</v>
      </c>
      <c r="D39" s="241">
        <v>-437</v>
      </c>
      <c r="E39" s="238"/>
      <c r="F39" s="238"/>
    </row>
    <row r="40" spans="1:6" ht="12">
      <c r="A40" s="239" t="s">
        <v>456</v>
      </c>
      <c r="B40" s="240" t="s">
        <v>457</v>
      </c>
      <c r="C40" s="241"/>
      <c r="D40" s="241"/>
      <c r="E40" s="238"/>
      <c r="F40" s="238"/>
    </row>
    <row r="41" spans="1:8" ht="12">
      <c r="A41" s="239" t="s">
        <v>458</v>
      </c>
      <c r="B41" s="240" t="s">
        <v>459</v>
      </c>
      <c r="C41" s="241">
        <v>-30</v>
      </c>
      <c r="D41" s="241">
        <v>-26</v>
      </c>
      <c r="E41" s="238"/>
      <c r="F41" s="238"/>
      <c r="G41" s="243"/>
      <c r="H41" s="243"/>
    </row>
    <row r="42" spans="1:8" ht="12">
      <c r="A42" s="246" t="s">
        <v>460</v>
      </c>
      <c r="B42" s="247" t="s">
        <v>461</v>
      </c>
      <c r="C42" s="237">
        <f>SUM(C34:C41)</f>
        <v>306</v>
      </c>
      <c r="D42" s="237">
        <f>SUM(D34:D41)</f>
        <v>-327</v>
      </c>
      <c r="E42" s="238"/>
      <c r="F42" s="238"/>
      <c r="G42" s="243"/>
      <c r="H42" s="243"/>
    </row>
    <row r="43" spans="1:8" ht="12">
      <c r="A43" s="250" t="s">
        <v>462</v>
      </c>
      <c r="B43" s="247" t="s">
        <v>463</v>
      </c>
      <c r="C43" s="237">
        <f>C42+C32+C20</f>
        <v>-35</v>
      </c>
      <c r="D43" s="237">
        <f>D42+D32+D20</f>
        <v>206</v>
      </c>
      <c r="E43" s="238"/>
      <c r="F43" s="238"/>
      <c r="G43" s="243"/>
      <c r="H43" s="243"/>
    </row>
    <row r="44" spans="1:8" ht="12">
      <c r="A44" s="235" t="s">
        <v>464</v>
      </c>
      <c r="B44" s="248" t="s">
        <v>465</v>
      </c>
      <c r="C44" s="251">
        <v>538</v>
      </c>
      <c r="D44" s="251">
        <v>337</v>
      </c>
      <c r="E44" s="238"/>
      <c r="F44" s="238"/>
      <c r="G44" s="243"/>
      <c r="H44" s="243"/>
    </row>
    <row r="45" spans="1:8" ht="12">
      <c r="A45" s="235" t="s">
        <v>466</v>
      </c>
      <c r="B45" s="248" t="s">
        <v>467</v>
      </c>
      <c r="C45" s="237">
        <f>C44+C43</f>
        <v>503</v>
      </c>
      <c r="D45" s="237">
        <f>D44+D43</f>
        <v>543</v>
      </c>
      <c r="E45" s="238"/>
      <c r="F45" s="238"/>
      <c r="G45" s="243"/>
      <c r="H45" s="243"/>
    </row>
    <row r="46" spans="1:8" ht="12">
      <c r="A46" s="239" t="s">
        <v>468</v>
      </c>
      <c r="B46" s="248" t="s">
        <v>469</v>
      </c>
      <c r="C46" s="252">
        <v>503</v>
      </c>
      <c r="D46" s="252">
        <v>543</v>
      </c>
      <c r="E46" s="238"/>
      <c r="F46" s="238"/>
      <c r="G46" s="243"/>
      <c r="H46" s="243"/>
    </row>
    <row r="47" spans="1:8" ht="12">
      <c r="A47" s="239" t="s">
        <v>470</v>
      </c>
      <c r="B47" s="248" t="s">
        <v>471</v>
      </c>
      <c r="C47" s="252"/>
      <c r="D47" s="252"/>
      <c r="G47" s="243"/>
      <c r="H47" s="243"/>
    </row>
    <row r="48" spans="1:8" ht="12">
      <c r="A48" s="238"/>
      <c r="B48" s="253"/>
      <c r="C48" s="254"/>
      <c r="D48" s="254"/>
      <c r="G48" s="243"/>
      <c r="H48" s="243"/>
    </row>
    <row r="49" spans="1:8" ht="12">
      <c r="A49" s="255" t="s">
        <v>276</v>
      </c>
      <c r="B49" s="256"/>
      <c r="C49" s="219"/>
      <c r="D49" s="257"/>
      <c r="E49" s="258"/>
      <c r="G49" s="243"/>
      <c r="H49" s="243"/>
    </row>
    <row r="50" spans="1:8" ht="11.25" customHeight="1">
      <c r="A50" s="218"/>
      <c r="B50" s="256" t="s">
        <v>393</v>
      </c>
      <c r="C50" s="342"/>
      <c r="D50" s="342"/>
      <c r="G50" s="243"/>
      <c r="H50" s="243"/>
    </row>
    <row r="51" spans="1:8" ht="12">
      <c r="A51" s="218"/>
      <c r="B51" s="218" t="s">
        <v>472</v>
      </c>
      <c r="C51" s="219"/>
      <c r="D51" s="219"/>
      <c r="G51" s="243"/>
      <c r="H51" s="243"/>
    </row>
    <row r="52" spans="1:8" ht="11.25" customHeight="1">
      <c r="A52" s="218"/>
      <c r="B52" s="256" t="s">
        <v>394</v>
      </c>
      <c r="C52" s="342"/>
      <c r="D52" s="342"/>
      <c r="G52" s="243"/>
      <c r="H52" s="243"/>
    </row>
    <row r="53" spans="1:8" ht="12">
      <c r="A53" s="218"/>
      <c r="B53" s="218" t="s">
        <v>473</v>
      </c>
      <c r="C53" s="219"/>
      <c r="D53" s="219"/>
      <c r="G53" s="243"/>
      <c r="H53" s="243"/>
    </row>
    <row r="54" spans="7:8" ht="12">
      <c r="G54" s="243"/>
      <c r="H54" s="243"/>
    </row>
    <row r="55" spans="7:8" ht="12">
      <c r="G55" s="243"/>
      <c r="H55" s="243"/>
    </row>
    <row r="56" spans="7:8" ht="12">
      <c r="G56" s="243"/>
      <c r="H56" s="243"/>
    </row>
    <row r="57" spans="7:8" ht="12">
      <c r="G57" s="243"/>
      <c r="H57" s="243"/>
    </row>
    <row r="58" spans="7:8" ht="12">
      <c r="G58" s="243"/>
      <c r="H58" s="243"/>
    </row>
    <row r="59" spans="7:8" ht="12">
      <c r="G59" s="243"/>
      <c r="H59" s="243"/>
    </row>
    <row r="60" spans="7:8" ht="12">
      <c r="G60" s="243"/>
      <c r="H60" s="243"/>
    </row>
    <row r="61" spans="7:8" ht="12">
      <c r="G61" s="243"/>
      <c r="H61" s="243"/>
    </row>
    <row r="62" spans="7:8" ht="12">
      <c r="G62" s="243"/>
      <c r="H62" s="243"/>
    </row>
    <row r="63" spans="7:8" ht="12">
      <c r="G63" s="243"/>
      <c r="H63" s="243"/>
    </row>
    <row r="64" spans="7:8" ht="12">
      <c r="G64" s="243"/>
      <c r="H64" s="243"/>
    </row>
    <row r="65" spans="7:8" ht="12">
      <c r="G65" s="243"/>
      <c r="H65" s="243"/>
    </row>
    <row r="66" spans="7:8" ht="12">
      <c r="G66" s="243"/>
      <c r="H66" s="243"/>
    </row>
    <row r="67" spans="7:8" ht="12">
      <c r="G67" s="243"/>
      <c r="H67" s="243"/>
    </row>
    <row r="68" spans="7:8" ht="12">
      <c r="G68" s="243"/>
      <c r="H68" s="243"/>
    </row>
    <row r="69" spans="7:8" ht="12">
      <c r="G69" s="243"/>
      <c r="H69" s="243"/>
    </row>
    <row r="70" spans="7:8" ht="12">
      <c r="G70" s="243"/>
      <c r="H70" s="243"/>
    </row>
    <row r="71" spans="7:8" ht="12">
      <c r="G71" s="243"/>
      <c r="H71" s="243"/>
    </row>
    <row r="72" spans="7:8" ht="12">
      <c r="G72" s="243"/>
      <c r="H72" s="243"/>
    </row>
    <row r="73" spans="7:8" ht="12">
      <c r="G73" s="243"/>
      <c r="H73" s="243"/>
    </row>
    <row r="74" spans="7:8" ht="12">
      <c r="G74" s="243"/>
      <c r="H74" s="243"/>
    </row>
    <row r="75" spans="7:8" ht="12">
      <c r="G75" s="243"/>
      <c r="H75" s="243"/>
    </row>
    <row r="76" spans="7:8" ht="12">
      <c r="G76" s="243"/>
      <c r="H76" s="243"/>
    </row>
    <row r="77" spans="7:8" ht="12">
      <c r="G77" s="243"/>
      <c r="H77" s="243"/>
    </row>
    <row r="78" spans="7:8" ht="12">
      <c r="G78" s="243"/>
      <c r="H78" s="243"/>
    </row>
    <row r="79" spans="7:8" ht="12">
      <c r="G79" s="243"/>
      <c r="H79" s="243"/>
    </row>
    <row r="80" spans="7:8" ht="12">
      <c r="G80" s="243"/>
      <c r="H80" s="243"/>
    </row>
    <row r="81" spans="7:8" ht="12">
      <c r="G81" s="243"/>
      <c r="H81" s="243"/>
    </row>
    <row r="82" spans="7:8" ht="12">
      <c r="G82" s="243"/>
      <c r="H82" s="243"/>
    </row>
    <row r="83" spans="7:8" ht="12">
      <c r="G83" s="243"/>
      <c r="H83" s="243"/>
    </row>
    <row r="84" spans="7:8" ht="12">
      <c r="G84" s="243"/>
      <c r="H84" s="243"/>
    </row>
    <row r="85" spans="7:8" ht="12">
      <c r="G85" s="243"/>
      <c r="H85" s="243"/>
    </row>
    <row r="86" spans="7:8" ht="12">
      <c r="G86" s="243"/>
      <c r="H86" s="243"/>
    </row>
    <row r="87" spans="7:8" ht="12">
      <c r="G87" s="243"/>
      <c r="H87" s="243"/>
    </row>
    <row r="88" spans="7:8" ht="12">
      <c r="G88" s="243"/>
      <c r="H88" s="243"/>
    </row>
    <row r="89" spans="7:8" ht="12">
      <c r="G89" s="243"/>
      <c r="H89" s="243"/>
    </row>
    <row r="90" spans="7:8" ht="12">
      <c r="G90" s="243"/>
      <c r="H90" s="243"/>
    </row>
    <row r="91" spans="7:8" ht="12">
      <c r="G91" s="243"/>
      <c r="H91" s="243"/>
    </row>
    <row r="92" spans="7:8" ht="12">
      <c r="G92" s="243"/>
      <c r="H92" s="243"/>
    </row>
    <row r="93" spans="7:8" ht="12">
      <c r="G93" s="243"/>
      <c r="H93" s="243"/>
    </row>
    <row r="94" spans="7:8" ht="12">
      <c r="G94" s="243"/>
      <c r="H94" s="243"/>
    </row>
    <row r="95" spans="7:8" ht="12">
      <c r="G95" s="243"/>
      <c r="H95" s="243"/>
    </row>
    <row r="96" spans="7:8" ht="12">
      <c r="G96" s="243"/>
      <c r="H96" s="243"/>
    </row>
    <row r="97" spans="7:8" ht="12">
      <c r="G97" s="243"/>
      <c r="H97" s="243"/>
    </row>
    <row r="98" spans="7:8" ht="12">
      <c r="G98" s="243"/>
      <c r="H98" s="243"/>
    </row>
    <row r="99" spans="7:8" ht="12">
      <c r="G99" s="243"/>
      <c r="H99" s="243"/>
    </row>
    <row r="100" spans="7:8" ht="12">
      <c r="G100" s="243"/>
      <c r="H100" s="243"/>
    </row>
    <row r="101" spans="7:8" ht="12">
      <c r="G101" s="243"/>
      <c r="H101" s="243"/>
    </row>
    <row r="102" spans="7:8" ht="12">
      <c r="G102" s="243"/>
      <c r="H102" s="243"/>
    </row>
  </sheetData>
  <sheetProtection sheet="1"/>
  <autoFilter ref="A8:D47"/>
  <mergeCells count="3">
    <mergeCell ref="A2:F2"/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landscape" paperSize="9" scale="70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6"/>
  <sheetViews>
    <sheetView workbookViewId="0" topLeftCell="A1">
      <selection activeCell="A1" sqref="A1"/>
    </sheetView>
  </sheetViews>
  <sheetFormatPr defaultColWidth="9.140625" defaultRowHeight="12.75"/>
  <cols>
    <col min="1" max="1" width="48.57421875" style="259" customWidth="1"/>
    <col min="2" max="2" width="8.421875" style="260" customWidth="1"/>
    <col min="3" max="3" width="9.140625" style="261" customWidth="1"/>
    <col min="4" max="4" width="9.421875" style="261" customWidth="1"/>
    <col min="5" max="5" width="8.57421875" style="261" customWidth="1"/>
    <col min="6" max="6" width="7.57421875" style="261" customWidth="1"/>
    <col min="7" max="7" width="9.57421875" style="261" customWidth="1"/>
    <col min="8" max="8" width="7.57421875" style="261" customWidth="1"/>
    <col min="9" max="9" width="8.421875" style="261" customWidth="1"/>
    <col min="10" max="10" width="8.00390625" style="261" customWidth="1"/>
    <col min="11" max="11" width="11.140625" style="261" customWidth="1"/>
    <col min="12" max="12" width="12.8515625" style="261" customWidth="1"/>
    <col min="13" max="13" width="15.8515625" style="261" customWidth="1"/>
    <col min="14" max="14" width="11.00390625" style="261" customWidth="1"/>
    <col min="15" max="16384" width="9.421875" style="261" customWidth="1"/>
  </cols>
  <sheetData>
    <row r="1" spans="1:14" s="262" customFormat="1" ht="24" customHeight="1">
      <c r="A1" s="343" t="s">
        <v>474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261"/>
    </row>
    <row r="2" spans="1:14" s="262" customFormat="1" ht="12">
      <c r="A2" s="263"/>
      <c r="B2" s="264"/>
      <c r="C2" s="265"/>
      <c r="D2" s="265"/>
      <c r="E2" s="265"/>
      <c r="F2" s="265"/>
      <c r="G2" s="265"/>
      <c r="H2" s="265"/>
      <c r="I2" s="265"/>
      <c r="J2" s="265"/>
      <c r="K2" s="266"/>
      <c r="L2" s="266"/>
      <c r="M2" s="266"/>
      <c r="N2" s="261"/>
    </row>
    <row r="3" spans="1:14" s="262" customFormat="1" ht="15" customHeight="1">
      <c r="A3" s="144" t="s">
        <v>1</v>
      </c>
      <c r="B3" s="344" t="str">
        <f>'справка №1-БАЛАНС'!E3</f>
        <v> "БАЛКАНКАР-ЗАРЯ" АД </v>
      </c>
      <c r="C3" s="344"/>
      <c r="D3" s="344"/>
      <c r="E3" s="344"/>
      <c r="F3" s="344"/>
      <c r="G3" s="344"/>
      <c r="H3" s="344"/>
      <c r="I3" s="344"/>
      <c r="J3" s="265"/>
      <c r="K3" s="345" t="s">
        <v>3</v>
      </c>
      <c r="L3" s="345"/>
      <c r="M3" s="267">
        <f>'справка №1-БАЛАНС'!H3</f>
        <v>814191256</v>
      </c>
      <c r="N3" s="261"/>
    </row>
    <row r="4" spans="1:15" s="262" customFormat="1" ht="13.5" customHeight="1">
      <c r="A4" s="144" t="s">
        <v>475</v>
      </c>
      <c r="B4" s="344" t="str">
        <f>'справка №1-БАЛАНС'!E4</f>
        <v>КОНСОЛИДИРАН</v>
      </c>
      <c r="C4" s="344"/>
      <c r="D4" s="344"/>
      <c r="E4" s="344"/>
      <c r="F4" s="344"/>
      <c r="G4" s="344"/>
      <c r="H4" s="344"/>
      <c r="I4" s="344"/>
      <c r="J4" s="268"/>
      <c r="K4" s="346" t="s">
        <v>6</v>
      </c>
      <c r="L4" s="346"/>
      <c r="M4" s="267">
        <f>'справка №1-БАЛАНС'!H4</f>
        <v>380</v>
      </c>
      <c r="N4" s="269"/>
      <c r="O4" s="269"/>
    </row>
    <row r="5" spans="1:14" s="262" customFormat="1" ht="12.75" customHeight="1">
      <c r="A5" s="144" t="s">
        <v>7</v>
      </c>
      <c r="B5" s="347">
        <f>'справка №1-БАЛАНС'!E5</f>
        <v>41455</v>
      </c>
      <c r="C5" s="347"/>
      <c r="D5" s="347"/>
      <c r="E5" s="347"/>
      <c r="F5" s="270"/>
      <c r="G5" s="270"/>
      <c r="H5" s="270"/>
      <c r="I5" s="270"/>
      <c r="J5" s="270"/>
      <c r="K5" s="271"/>
      <c r="L5" s="230"/>
      <c r="M5" s="272" t="s">
        <v>8</v>
      </c>
      <c r="N5" s="273"/>
    </row>
    <row r="6" spans="1:14" s="280" customFormat="1" ht="21.75" customHeight="1">
      <c r="A6" s="274"/>
      <c r="B6" s="275"/>
      <c r="C6" s="276"/>
      <c r="D6" s="348" t="s">
        <v>476</v>
      </c>
      <c r="E6" s="348"/>
      <c r="F6" s="348"/>
      <c r="G6" s="348"/>
      <c r="H6" s="348"/>
      <c r="I6" s="349" t="s">
        <v>477</v>
      </c>
      <c r="J6" s="349"/>
      <c r="K6" s="277"/>
      <c r="L6" s="276"/>
      <c r="M6" s="278"/>
      <c r="N6" s="279"/>
    </row>
    <row r="7" spans="1:14" s="280" customFormat="1" ht="57.75" customHeight="1">
      <c r="A7" s="281" t="s">
        <v>478</v>
      </c>
      <c r="B7" s="282" t="s">
        <v>479</v>
      </c>
      <c r="C7" s="283" t="s">
        <v>480</v>
      </c>
      <c r="D7" s="284" t="s">
        <v>481</v>
      </c>
      <c r="E7" s="276" t="s">
        <v>482</v>
      </c>
      <c r="F7" s="350" t="s">
        <v>483</v>
      </c>
      <c r="G7" s="350"/>
      <c r="H7" s="350"/>
      <c r="I7" s="276" t="s">
        <v>484</v>
      </c>
      <c r="J7" s="286" t="s">
        <v>485</v>
      </c>
      <c r="K7" s="283" t="s">
        <v>486</v>
      </c>
      <c r="L7" s="283" t="s">
        <v>487</v>
      </c>
      <c r="M7" s="287" t="s">
        <v>488</v>
      </c>
      <c r="N7" s="279"/>
    </row>
    <row r="8" spans="1:14" s="280" customFormat="1" ht="22.5" customHeight="1">
      <c r="A8" s="288"/>
      <c r="B8" s="289"/>
      <c r="C8" s="290"/>
      <c r="D8" s="291"/>
      <c r="E8" s="290"/>
      <c r="F8" s="285" t="s">
        <v>489</v>
      </c>
      <c r="G8" s="285" t="s">
        <v>490</v>
      </c>
      <c r="H8" s="285" t="s">
        <v>491</v>
      </c>
      <c r="I8" s="290"/>
      <c r="J8" s="292"/>
      <c r="K8" s="290"/>
      <c r="L8" s="290"/>
      <c r="M8" s="293"/>
      <c r="N8" s="279"/>
    </row>
    <row r="9" spans="1:14" s="280" customFormat="1" ht="12" customHeight="1">
      <c r="A9" s="285" t="s">
        <v>16</v>
      </c>
      <c r="B9" s="294"/>
      <c r="C9" s="290">
        <v>1</v>
      </c>
      <c r="D9" s="285">
        <v>2</v>
      </c>
      <c r="E9" s="285">
        <v>3</v>
      </c>
      <c r="F9" s="285">
        <v>4</v>
      </c>
      <c r="G9" s="285">
        <v>5</v>
      </c>
      <c r="H9" s="285">
        <v>6</v>
      </c>
      <c r="I9" s="285">
        <v>7</v>
      </c>
      <c r="J9" s="285">
        <v>8</v>
      </c>
      <c r="K9" s="290">
        <v>9</v>
      </c>
      <c r="L9" s="290">
        <v>10</v>
      </c>
      <c r="M9" s="295">
        <v>11</v>
      </c>
      <c r="N9" s="279"/>
    </row>
    <row r="10" spans="1:14" s="280" customFormat="1" ht="12" customHeight="1">
      <c r="A10" s="285" t="s">
        <v>492</v>
      </c>
      <c r="B10" s="296"/>
      <c r="C10" s="297" t="s">
        <v>49</v>
      </c>
      <c r="D10" s="297" t="s">
        <v>49</v>
      </c>
      <c r="E10" s="298" t="s">
        <v>60</v>
      </c>
      <c r="F10" s="298" t="s">
        <v>67</v>
      </c>
      <c r="G10" s="298" t="s">
        <v>71</v>
      </c>
      <c r="H10" s="298" t="s">
        <v>75</v>
      </c>
      <c r="I10" s="298" t="s">
        <v>88</v>
      </c>
      <c r="J10" s="298" t="s">
        <v>91</v>
      </c>
      <c r="K10" s="299" t="s">
        <v>493</v>
      </c>
      <c r="L10" s="298" t="s">
        <v>114</v>
      </c>
      <c r="M10" s="300" t="s">
        <v>122</v>
      </c>
      <c r="N10" s="279"/>
    </row>
    <row r="11" spans="1:23" ht="15.75" customHeight="1">
      <c r="A11" s="301" t="s">
        <v>494</v>
      </c>
      <c r="B11" s="296" t="s">
        <v>495</v>
      </c>
      <c r="C11" s="302">
        <f>'справка №1-БАЛАНС'!H17</f>
        <v>2404</v>
      </c>
      <c r="D11" s="302">
        <f>'справка №1-БАЛАНС'!H19</f>
        <v>0</v>
      </c>
      <c r="E11" s="302">
        <f>'справка №1-БАЛАНС'!H20</f>
        <v>858</v>
      </c>
      <c r="F11" s="302">
        <f>'справка №1-БАЛАНС'!H22</f>
        <v>113</v>
      </c>
      <c r="G11" s="302">
        <f>'справка №1-БАЛАНС'!H23</f>
        <v>0</v>
      </c>
      <c r="H11" s="303">
        <v>105</v>
      </c>
      <c r="I11" s="302">
        <f>'справка №1-БАЛАНС'!H28+'справка №1-БАЛАНС'!H31</f>
        <v>99</v>
      </c>
      <c r="J11" s="302">
        <f>'справка №1-БАЛАНС'!H29+'справка №1-БАЛАНС'!H32</f>
        <v>-7064</v>
      </c>
      <c r="K11" s="303"/>
      <c r="L11" s="304">
        <f>SUM(C11:K11)</f>
        <v>-3485</v>
      </c>
      <c r="M11" s="302">
        <f>'справка №1-БАЛАНС'!H39</f>
        <v>1146</v>
      </c>
      <c r="N11" s="305"/>
      <c r="O11" s="266"/>
      <c r="P11" s="266"/>
      <c r="Q11" s="266"/>
      <c r="R11" s="266"/>
      <c r="S11" s="266"/>
      <c r="T11" s="266"/>
      <c r="U11" s="266"/>
      <c r="V11" s="266"/>
      <c r="W11" s="266"/>
    </row>
    <row r="12" spans="1:23" ht="12.75" customHeight="1">
      <c r="A12" s="301" t="s">
        <v>496</v>
      </c>
      <c r="B12" s="296" t="s">
        <v>497</v>
      </c>
      <c r="C12" s="306">
        <f>C13+C14</f>
        <v>0</v>
      </c>
      <c r="D12" s="306">
        <f aca="true" t="shared" si="0" ref="D12:M12">D13+D14</f>
        <v>0</v>
      </c>
      <c r="E12" s="306">
        <f t="shared" si="0"/>
        <v>0</v>
      </c>
      <c r="F12" s="306">
        <f t="shared" si="0"/>
        <v>0</v>
      </c>
      <c r="G12" s="306">
        <f t="shared" si="0"/>
        <v>0</v>
      </c>
      <c r="H12" s="306">
        <f t="shared" si="0"/>
        <v>0</v>
      </c>
      <c r="I12" s="306">
        <f t="shared" si="0"/>
        <v>0</v>
      </c>
      <c r="J12" s="306">
        <f t="shared" si="0"/>
        <v>0</v>
      </c>
      <c r="K12" s="306">
        <f t="shared" si="0"/>
        <v>0</v>
      </c>
      <c r="L12" s="304">
        <f aca="true" t="shared" si="1" ref="L12:L32">SUM(C12:K12)</f>
        <v>0</v>
      </c>
      <c r="M12" s="306">
        <f t="shared" si="0"/>
        <v>0</v>
      </c>
      <c r="N12" s="307"/>
      <c r="O12" s="266"/>
      <c r="P12" s="266"/>
      <c r="Q12" s="266"/>
      <c r="R12" s="266"/>
      <c r="S12" s="266"/>
      <c r="T12" s="266"/>
      <c r="U12" s="266"/>
      <c r="V12" s="266"/>
      <c r="W12" s="266"/>
    </row>
    <row r="13" spans="1:14" ht="12.75" customHeight="1">
      <c r="A13" s="308" t="s">
        <v>498</v>
      </c>
      <c r="B13" s="298" t="s">
        <v>499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4">
        <f t="shared" si="1"/>
        <v>0</v>
      </c>
      <c r="M13" s="303"/>
      <c r="N13" s="309"/>
    </row>
    <row r="14" spans="1:14" ht="12" customHeight="1">
      <c r="A14" s="308" t="s">
        <v>500</v>
      </c>
      <c r="B14" s="298" t="s">
        <v>501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4">
        <f t="shared" si="1"/>
        <v>0</v>
      </c>
      <c r="M14" s="303"/>
      <c r="N14" s="309"/>
    </row>
    <row r="15" spans="1:23" ht="12">
      <c r="A15" s="301" t="s">
        <v>502</v>
      </c>
      <c r="B15" s="296" t="s">
        <v>503</v>
      </c>
      <c r="C15" s="310">
        <f>C11+C12</f>
        <v>2404</v>
      </c>
      <c r="D15" s="310">
        <f aca="true" t="shared" si="2" ref="D15:M15">D11+D12</f>
        <v>0</v>
      </c>
      <c r="E15" s="310">
        <f t="shared" si="2"/>
        <v>858</v>
      </c>
      <c r="F15" s="310">
        <f t="shared" si="2"/>
        <v>113</v>
      </c>
      <c r="G15" s="310">
        <f t="shared" si="2"/>
        <v>0</v>
      </c>
      <c r="H15" s="310">
        <f t="shared" si="2"/>
        <v>105</v>
      </c>
      <c r="I15" s="310">
        <f t="shared" si="2"/>
        <v>99</v>
      </c>
      <c r="J15" s="310">
        <f t="shared" si="2"/>
        <v>-7064</v>
      </c>
      <c r="K15" s="310">
        <f t="shared" si="2"/>
        <v>0</v>
      </c>
      <c r="L15" s="304">
        <f t="shared" si="1"/>
        <v>-3485</v>
      </c>
      <c r="M15" s="310">
        <f t="shared" si="2"/>
        <v>1146</v>
      </c>
      <c r="N15" s="307"/>
      <c r="O15" s="266"/>
      <c r="P15" s="266"/>
      <c r="Q15" s="266"/>
      <c r="R15" s="266"/>
      <c r="S15" s="266"/>
      <c r="T15" s="266"/>
      <c r="U15" s="266"/>
      <c r="V15" s="266"/>
      <c r="W15" s="266"/>
    </row>
    <row r="16" spans="1:20" ht="12.75" customHeight="1">
      <c r="A16" s="301" t="s">
        <v>504</v>
      </c>
      <c r="B16" s="311" t="s">
        <v>505</v>
      </c>
      <c r="C16" s="312"/>
      <c r="D16" s="313"/>
      <c r="E16" s="313"/>
      <c r="F16" s="313"/>
      <c r="G16" s="313"/>
      <c r="H16" s="314"/>
      <c r="I16" s="315">
        <f>+'справка №1-БАЛАНС'!G31</f>
        <v>0</v>
      </c>
      <c r="J16" s="316">
        <f>+'справка №1-БАЛАНС'!G32</f>
        <v>-178</v>
      </c>
      <c r="K16" s="303"/>
      <c r="L16" s="304">
        <f t="shared" si="1"/>
        <v>-178</v>
      </c>
      <c r="M16" s="303">
        <v>-18</v>
      </c>
      <c r="N16" s="307"/>
      <c r="O16" s="266"/>
      <c r="P16" s="266"/>
      <c r="Q16" s="266"/>
      <c r="R16" s="266"/>
      <c r="S16" s="266"/>
      <c r="T16" s="266"/>
    </row>
    <row r="17" spans="1:23" ht="12.75" customHeight="1">
      <c r="A17" s="308" t="s">
        <v>506</v>
      </c>
      <c r="B17" s="298" t="s">
        <v>507</v>
      </c>
      <c r="C17" s="317">
        <f>C18+C19</f>
        <v>0</v>
      </c>
      <c r="D17" s="317">
        <f aca="true" t="shared" si="3" ref="D17:K17">D18+D19</f>
        <v>0</v>
      </c>
      <c r="E17" s="317">
        <f t="shared" si="3"/>
        <v>0</v>
      </c>
      <c r="F17" s="317">
        <f t="shared" si="3"/>
        <v>0</v>
      </c>
      <c r="G17" s="317">
        <f t="shared" si="3"/>
        <v>0</v>
      </c>
      <c r="H17" s="317">
        <f t="shared" si="3"/>
        <v>0</v>
      </c>
      <c r="I17" s="317">
        <f t="shared" si="3"/>
        <v>0</v>
      </c>
      <c r="J17" s="317">
        <f>J18+J19</f>
        <v>0</v>
      </c>
      <c r="K17" s="317">
        <f t="shared" si="3"/>
        <v>0</v>
      </c>
      <c r="L17" s="304">
        <f t="shared" si="1"/>
        <v>0</v>
      </c>
      <c r="M17" s="317">
        <f>M18+M19</f>
        <v>0</v>
      </c>
      <c r="N17" s="307"/>
      <c r="O17" s="266"/>
      <c r="P17" s="266"/>
      <c r="Q17" s="266"/>
      <c r="R17" s="266"/>
      <c r="S17" s="266"/>
      <c r="T17" s="266"/>
      <c r="U17" s="266"/>
      <c r="V17" s="266"/>
      <c r="W17" s="266"/>
    </row>
    <row r="18" spans="1:14" ht="12" customHeight="1">
      <c r="A18" s="318" t="s">
        <v>508</v>
      </c>
      <c r="B18" s="319" t="s">
        <v>509</v>
      </c>
      <c r="C18" s="303"/>
      <c r="D18" s="303"/>
      <c r="E18" s="303"/>
      <c r="F18" s="303"/>
      <c r="G18" s="303"/>
      <c r="H18" s="303"/>
      <c r="I18" s="303"/>
      <c r="J18" s="303"/>
      <c r="K18" s="303"/>
      <c r="L18" s="304">
        <f t="shared" si="1"/>
        <v>0</v>
      </c>
      <c r="M18" s="303"/>
      <c r="N18" s="309"/>
    </row>
    <row r="19" spans="1:14" ht="12" customHeight="1">
      <c r="A19" s="318" t="s">
        <v>510</v>
      </c>
      <c r="B19" s="319" t="s">
        <v>511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4">
        <f t="shared" si="1"/>
        <v>0</v>
      </c>
      <c r="M19" s="303"/>
      <c r="N19" s="309"/>
    </row>
    <row r="20" spans="1:14" ht="12.75" customHeight="1">
      <c r="A20" s="308" t="s">
        <v>512</v>
      </c>
      <c r="B20" s="298" t="s">
        <v>513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4">
        <f t="shared" si="1"/>
        <v>0</v>
      </c>
      <c r="M20" s="303"/>
      <c r="N20" s="309"/>
    </row>
    <row r="21" spans="1:23" ht="23.25" customHeight="1">
      <c r="A21" s="308" t="s">
        <v>514</v>
      </c>
      <c r="B21" s="298" t="s">
        <v>515</v>
      </c>
      <c r="C21" s="306">
        <f>C22-C23</f>
        <v>0</v>
      </c>
      <c r="D21" s="306">
        <f aca="true" t="shared" si="4" ref="D21:M21">D22-D23</f>
        <v>0</v>
      </c>
      <c r="E21" s="306">
        <f t="shared" si="4"/>
        <v>0</v>
      </c>
      <c r="F21" s="306">
        <f t="shared" si="4"/>
        <v>0</v>
      </c>
      <c r="G21" s="306">
        <f t="shared" si="4"/>
        <v>0</v>
      </c>
      <c r="H21" s="306">
        <f t="shared" si="4"/>
        <v>0</v>
      </c>
      <c r="I21" s="306">
        <f t="shared" si="4"/>
        <v>0</v>
      </c>
      <c r="J21" s="306">
        <f t="shared" si="4"/>
        <v>0</v>
      </c>
      <c r="K21" s="306">
        <f t="shared" si="4"/>
        <v>0</v>
      </c>
      <c r="L21" s="304">
        <f t="shared" si="1"/>
        <v>0</v>
      </c>
      <c r="M21" s="306">
        <f t="shared" si="4"/>
        <v>0</v>
      </c>
      <c r="N21" s="307"/>
      <c r="O21" s="266"/>
      <c r="P21" s="266"/>
      <c r="Q21" s="266"/>
      <c r="R21" s="266"/>
      <c r="S21" s="266"/>
      <c r="T21" s="266"/>
      <c r="U21" s="266"/>
      <c r="V21" s="266"/>
      <c r="W21" s="266"/>
    </row>
    <row r="22" spans="1:14" ht="12">
      <c r="A22" s="308" t="s">
        <v>516</v>
      </c>
      <c r="B22" s="298" t="s">
        <v>517</v>
      </c>
      <c r="C22" s="320"/>
      <c r="D22" s="320"/>
      <c r="E22" s="320"/>
      <c r="F22" s="320"/>
      <c r="G22" s="320"/>
      <c r="H22" s="320"/>
      <c r="I22" s="320"/>
      <c r="J22" s="320"/>
      <c r="K22" s="320"/>
      <c r="L22" s="304">
        <f t="shared" si="1"/>
        <v>0</v>
      </c>
      <c r="M22" s="320"/>
      <c r="N22" s="309"/>
    </row>
    <row r="23" spans="1:14" ht="12">
      <c r="A23" s="308" t="s">
        <v>518</v>
      </c>
      <c r="B23" s="298" t="s">
        <v>519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04">
        <f t="shared" si="1"/>
        <v>0</v>
      </c>
      <c r="M23" s="320"/>
      <c r="N23" s="309"/>
    </row>
    <row r="24" spans="1:23" ht="22.5" customHeight="1">
      <c r="A24" s="308" t="s">
        <v>520</v>
      </c>
      <c r="B24" s="298" t="s">
        <v>521</v>
      </c>
      <c r="C24" s="306">
        <f>C25-C26</f>
        <v>0</v>
      </c>
      <c r="D24" s="306">
        <f aca="true" t="shared" si="5" ref="D24:M24">D25-D26</f>
        <v>0</v>
      </c>
      <c r="E24" s="306">
        <f t="shared" si="5"/>
        <v>0</v>
      </c>
      <c r="F24" s="306">
        <f t="shared" si="5"/>
        <v>0</v>
      </c>
      <c r="G24" s="306">
        <f t="shared" si="5"/>
        <v>0</v>
      </c>
      <c r="H24" s="306">
        <f t="shared" si="5"/>
        <v>0</v>
      </c>
      <c r="I24" s="306">
        <f t="shared" si="5"/>
        <v>0</v>
      </c>
      <c r="J24" s="306">
        <f t="shared" si="5"/>
        <v>0</v>
      </c>
      <c r="K24" s="306">
        <f t="shared" si="5"/>
        <v>0</v>
      </c>
      <c r="L24" s="304">
        <f t="shared" si="1"/>
        <v>0</v>
      </c>
      <c r="M24" s="306">
        <f t="shared" si="5"/>
        <v>0</v>
      </c>
      <c r="N24" s="307"/>
      <c r="O24" s="266"/>
      <c r="P24" s="266"/>
      <c r="Q24" s="266"/>
      <c r="R24" s="266"/>
      <c r="S24" s="266"/>
      <c r="T24" s="266"/>
      <c r="U24" s="266"/>
      <c r="V24" s="266"/>
      <c r="W24" s="266"/>
    </row>
    <row r="25" spans="1:14" ht="12">
      <c r="A25" s="308" t="s">
        <v>516</v>
      </c>
      <c r="B25" s="298" t="s">
        <v>522</v>
      </c>
      <c r="C25" s="320"/>
      <c r="D25" s="320"/>
      <c r="E25" s="320"/>
      <c r="F25" s="320"/>
      <c r="G25" s="320"/>
      <c r="H25" s="320"/>
      <c r="I25" s="320"/>
      <c r="J25" s="320"/>
      <c r="K25" s="320"/>
      <c r="L25" s="304">
        <f t="shared" si="1"/>
        <v>0</v>
      </c>
      <c r="M25" s="320"/>
      <c r="N25" s="309"/>
    </row>
    <row r="26" spans="1:14" ht="12">
      <c r="A26" s="308" t="s">
        <v>518</v>
      </c>
      <c r="B26" s="298" t="s">
        <v>523</v>
      </c>
      <c r="C26" s="320"/>
      <c r="D26" s="320"/>
      <c r="E26" s="320"/>
      <c r="F26" s="320"/>
      <c r="G26" s="320"/>
      <c r="H26" s="320"/>
      <c r="I26" s="320"/>
      <c r="J26" s="320"/>
      <c r="K26" s="320"/>
      <c r="L26" s="304">
        <f t="shared" si="1"/>
        <v>0</v>
      </c>
      <c r="M26" s="320"/>
      <c r="N26" s="309"/>
    </row>
    <row r="27" spans="1:14" ht="12">
      <c r="A27" s="308" t="s">
        <v>524</v>
      </c>
      <c r="B27" s="298" t="s">
        <v>525</v>
      </c>
      <c r="C27" s="303"/>
      <c r="D27" s="303"/>
      <c r="E27" s="303"/>
      <c r="F27" s="303"/>
      <c r="G27" s="303"/>
      <c r="H27" s="303"/>
      <c r="I27" s="303"/>
      <c r="J27" s="303"/>
      <c r="K27" s="303"/>
      <c r="L27" s="304">
        <f t="shared" si="1"/>
        <v>0</v>
      </c>
      <c r="M27" s="303"/>
      <c r="N27" s="309"/>
    </row>
    <row r="28" spans="1:14" ht="12">
      <c r="A28" s="308" t="s">
        <v>526</v>
      </c>
      <c r="B28" s="298" t="s">
        <v>527</v>
      </c>
      <c r="C28" s="303"/>
      <c r="D28" s="303"/>
      <c r="E28" s="303"/>
      <c r="F28" s="303"/>
      <c r="G28" s="303"/>
      <c r="H28" s="303"/>
      <c r="I28" s="303"/>
      <c r="J28" s="303"/>
      <c r="K28" s="303"/>
      <c r="L28" s="304">
        <f t="shared" si="1"/>
        <v>0</v>
      </c>
      <c r="M28" s="303"/>
      <c r="N28" s="309"/>
    </row>
    <row r="29" spans="1:23" ht="14.25" customHeight="1">
      <c r="A29" s="301" t="s">
        <v>528</v>
      </c>
      <c r="B29" s="296" t="s">
        <v>529</v>
      </c>
      <c r="C29" s="306">
        <f>C17+C20+C21+C24+C28+C27+C15+C16</f>
        <v>2404</v>
      </c>
      <c r="D29" s="306">
        <f aca="true" t="shared" si="6" ref="D29:M29">D17+D20+D21+D24+D28+D27+D15+D16</f>
        <v>0</v>
      </c>
      <c r="E29" s="306">
        <f t="shared" si="6"/>
        <v>858</v>
      </c>
      <c r="F29" s="306">
        <f t="shared" si="6"/>
        <v>113</v>
      </c>
      <c r="G29" s="306">
        <f t="shared" si="6"/>
        <v>0</v>
      </c>
      <c r="H29" s="306">
        <f t="shared" si="6"/>
        <v>105</v>
      </c>
      <c r="I29" s="306">
        <f t="shared" si="6"/>
        <v>99</v>
      </c>
      <c r="J29" s="306">
        <f t="shared" si="6"/>
        <v>-7242</v>
      </c>
      <c r="K29" s="306">
        <f t="shared" si="6"/>
        <v>0</v>
      </c>
      <c r="L29" s="304">
        <f t="shared" si="1"/>
        <v>-3663</v>
      </c>
      <c r="M29" s="306">
        <f t="shared" si="6"/>
        <v>1128</v>
      </c>
      <c r="N29" s="305"/>
      <c r="O29" s="266"/>
      <c r="P29" s="266"/>
      <c r="Q29" s="266"/>
      <c r="R29" s="266"/>
      <c r="S29" s="266"/>
      <c r="T29" s="266"/>
      <c r="U29" s="266"/>
      <c r="V29" s="266"/>
      <c r="W29" s="266"/>
    </row>
    <row r="30" spans="1:14" ht="23.25" customHeight="1">
      <c r="A30" s="308" t="s">
        <v>530</v>
      </c>
      <c r="B30" s="298" t="s">
        <v>531</v>
      </c>
      <c r="C30" s="303"/>
      <c r="D30" s="303"/>
      <c r="E30" s="303"/>
      <c r="F30" s="303"/>
      <c r="G30" s="303"/>
      <c r="H30" s="303"/>
      <c r="I30" s="303"/>
      <c r="J30" s="303"/>
      <c r="K30" s="303"/>
      <c r="L30" s="304">
        <f t="shared" si="1"/>
        <v>0</v>
      </c>
      <c r="M30" s="303"/>
      <c r="N30" s="309"/>
    </row>
    <row r="31" spans="1:14" ht="24" customHeight="1">
      <c r="A31" s="308" t="s">
        <v>532</v>
      </c>
      <c r="B31" s="298" t="s">
        <v>533</v>
      </c>
      <c r="C31" s="303"/>
      <c r="D31" s="303"/>
      <c r="E31" s="303"/>
      <c r="F31" s="303"/>
      <c r="G31" s="303"/>
      <c r="H31" s="303"/>
      <c r="I31" s="303"/>
      <c r="J31" s="303"/>
      <c r="K31" s="303"/>
      <c r="L31" s="304">
        <f t="shared" si="1"/>
        <v>0</v>
      </c>
      <c r="M31" s="303"/>
      <c r="N31" s="309"/>
    </row>
    <row r="32" spans="1:23" ht="23.25" customHeight="1">
      <c r="A32" s="301" t="s">
        <v>534</v>
      </c>
      <c r="B32" s="296" t="s">
        <v>535</v>
      </c>
      <c r="C32" s="306">
        <f aca="true" t="shared" si="7" ref="C32:K32">C29+C30+C31</f>
        <v>2404</v>
      </c>
      <c r="D32" s="306">
        <f t="shared" si="7"/>
        <v>0</v>
      </c>
      <c r="E32" s="306">
        <f t="shared" si="7"/>
        <v>858</v>
      </c>
      <c r="F32" s="306">
        <f t="shared" si="7"/>
        <v>113</v>
      </c>
      <c r="G32" s="306">
        <f t="shared" si="7"/>
        <v>0</v>
      </c>
      <c r="H32" s="306">
        <f t="shared" si="7"/>
        <v>105</v>
      </c>
      <c r="I32" s="306">
        <f t="shared" si="7"/>
        <v>99</v>
      </c>
      <c r="J32" s="306">
        <f t="shared" si="7"/>
        <v>-7242</v>
      </c>
      <c r="K32" s="306">
        <f t="shared" si="7"/>
        <v>0</v>
      </c>
      <c r="L32" s="304">
        <f t="shared" si="1"/>
        <v>-3663</v>
      </c>
      <c r="M32" s="306">
        <f>M29+M30+M31</f>
        <v>1128</v>
      </c>
      <c r="N32" s="307"/>
      <c r="O32" s="266"/>
      <c r="P32" s="266"/>
      <c r="Q32" s="266"/>
      <c r="R32" s="266"/>
      <c r="S32" s="266"/>
      <c r="T32" s="266"/>
      <c r="U32" s="266"/>
      <c r="V32" s="266"/>
      <c r="W32" s="266"/>
    </row>
    <row r="33" spans="1:14" ht="14.25" customHeight="1">
      <c r="A33" s="321"/>
      <c r="B33" s="322"/>
      <c r="C33" s="323"/>
      <c r="D33" s="323"/>
      <c r="E33" s="323"/>
      <c r="F33" s="323"/>
      <c r="G33" s="323"/>
      <c r="H33" s="323"/>
      <c r="I33" s="323"/>
      <c r="J33" s="323"/>
      <c r="K33" s="323"/>
      <c r="L33" s="324"/>
      <c r="M33" s="324"/>
      <c r="N33" s="309"/>
    </row>
    <row r="34" spans="1:14" ht="14.25" customHeight="1">
      <c r="A34" s="321"/>
      <c r="B34" s="322"/>
      <c r="C34" s="323"/>
      <c r="D34" s="323"/>
      <c r="E34" s="323"/>
      <c r="F34" s="323"/>
      <c r="G34" s="323"/>
      <c r="H34" s="323"/>
      <c r="I34" s="323"/>
      <c r="J34" s="323"/>
      <c r="K34" s="323"/>
      <c r="L34" s="324"/>
      <c r="M34" s="324"/>
      <c r="N34" s="309"/>
    </row>
    <row r="35" spans="1:14" ht="14.25" customHeight="1">
      <c r="A35" s="351" t="s">
        <v>536</v>
      </c>
      <c r="B35" s="351"/>
      <c r="C35" s="351"/>
      <c r="D35" s="351"/>
      <c r="E35" s="351"/>
      <c r="F35" s="351"/>
      <c r="G35" s="351"/>
      <c r="H35" s="351"/>
      <c r="I35" s="351"/>
      <c r="J35" s="351"/>
      <c r="K35" s="323"/>
      <c r="L35" s="324"/>
      <c r="M35" s="324"/>
      <c r="N35" s="309"/>
    </row>
    <row r="36" spans="1:14" ht="14.25" customHeight="1">
      <c r="A36" s="321"/>
      <c r="B36" s="322"/>
      <c r="C36" s="323"/>
      <c r="D36" s="323"/>
      <c r="E36" s="323"/>
      <c r="F36" s="323"/>
      <c r="G36" s="323"/>
      <c r="H36" s="323"/>
      <c r="I36" s="323"/>
      <c r="J36" s="323"/>
      <c r="K36" s="323"/>
      <c r="L36" s="324"/>
      <c r="M36" s="324"/>
      <c r="N36" s="309"/>
    </row>
    <row r="37" spans="1:14" ht="14.25" customHeight="1">
      <c r="A37" s="321"/>
      <c r="B37" s="322"/>
      <c r="C37" s="323"/>
      <c r="D37" s="323"/>
      <c r="E37" s="323"/>
      <c r="F37" s="323"/>
      <c r="G37" s="323"/>
      <c r="H37" s="323"/>
      <c r="I37" s="323"/>
      <c r="J37" s="323"/>
      <c r="K37" s="323"/>
      <c r="L37" s="324"/>
      <c r="M37" s="324"/>
      <c r="N37" s="309"/>
    </row>
    <row r="38" spans="1:14" ht="12">
      <c r="A38" s="325" t="s">
        <v>537</v>
      </c>
      <c r="B38" s="326"/>
      <c r="C38" s="327"/>
      <c r="D38" s="352" t="s">
        <v>538</v>
      </c>
      <c r="E38" s="352"/>
      <c r="F38" s="352"/>
      <c r="G38" s="352"/>
      <c r="H38" s="352"/>
      <c r="I38" s="352"/>
      <c r="J38" s="327" t="s">
        <v>539</v>
      </c>
      <c r="K38" s="327"/>
      <c r="L38" s="352"/>
      <c r="M38" s="352"/>
      <c r="N38" s="309"/>
    </row>
    <row r="39" spans="1:13" ht="12">
      <c r="A39" s="328"/>
      <c r="B39" s="329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24"/>
    </row>
    <row r="40" spans="1:13" ht="12">
      <c r="A40" s="328"/>
      <c r="B40" s="329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24"/>
    </row>
    <row r="41" spans="1:13" ht="12">
      <c r="A41" s="328"/>
      <c r="B41" s="329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24"/>
    </row>
    <row r="42" spans="1:13" ht="12">
      <c r="A42" s="328"/>
      <c r="B42" s="329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24"/>
    </row>
    <row r="43" ht="12">
      <c r="M43" s="309"/>
    </row>
    <row r="44" ht="12">
      <c r="M44" s="309"/>
    </row>
    <row r="45" ht="12">
      <c r="M45" s="309"/>
    </row>
    <row r="46" ht="12">
      <c r="M46" s="309"/>
    </row>
    <row r="47" ht="12">
      <c r="M47" s="309"/>
    </row>
    <row r="48" ht="12">
      <c r="M48" s="309"/>
    </row>
    <row r="49" ht="12">
      <c r="M49" s="309"/>
    </row>
    <row r="50" ht="12">
      <c r="M50" s="309"/>
    </row>
    <row r="51" ht="12">
      <c r="M51" s="309"/>
    </row>
    <row r="52" ht="12">
      <c r="M52" s="309"/>
    </row>
    <row r="53" ht="12">
      <c r="M53" s="309"/>
    </row>
    <row r="54" ht="12">
      <c r="M54" s="309"/>
    </row>
    <row r="55" ht="12">
      <c r="M55" s="309"/>
    </row>
    <row r="56" ht="12">
      <c r="M56" s="309"/>
    </row>
    <row r="57" ht="12">
      <c r="M57" s="309"/>
    </row>
    <row r="58" ht="12">
      <c r="M58" s="309"/>
    </row>
    <row r="59" ht="12">
      <c r="M59" s="309"/>
    </row>
    <row r="60" ht="12">
      <c r="M60" s="309"/>
    </row>
    <row r="61" ht="12">
      <c r="M61" s="309"/>
    </row>
    <row r="62" ht="12">
      <c r="M62" s="309"/>
    </row>
    <row r="63" ht="12">
      <c r="M63" s="309"/>
    </row>
    <row r="64" ht="12">
      <c r="M64" s="309"/>
    </row>
    <row r="65" ht="12">
      <c r="M65" s="309"/>
    </row>
    <row r="66" ht="12">
      <c r="M66" s="309"/>
    </row>
    <row r="67" ht="12">
      <c r="M67" s="309"/>
    </row>
    <row r="68" ht="12">
      <c r="M68" s="309"/>
    </row>
    <row r="69" ht="12">
      <c r="M69" s="309"/>
    </row>
    <row r="70" ht="12">
      <c r="M70" s="309"/>
    </row>
    <row r="71" ht="12">
      <c r="M71" s="309"/>
    </row>
    <row r="72" ht="12">
      <c r="M72" s="309"/>
    </row>
    <row r="73" ht="12">
      <c r="M73" s="309"/>
    </row>
    <row r="74" ht="12">
      <c r="M74" s="309"/>
    </row>
    <row r="75" ht="12">
      <c r="M75" s="309"/>
    </row>
    <row r="76" ht="12">
      <c r="M76" s="309"/>
    </row>
    <row r="77" ht="12">
      <c r="M77" s="309"/>
    </row>
    <row r="78" ht="12">
      <c r="M78" s="309"/>
    </row>
    <row r="79" ht="12">
      <c r="M79" s="309"/>
    </row>
    <row r="80" ht="12">
      <c r="M80" s="309"/>
    </row>
    <row r="81" ht="12">
      <c r="M81" s="309"/>
    </row>
    <row r="82" ht="12">
      <c r="M82" s="309"/>
    </row>
    <row r="83" ht="12">
      <c r="M83" s="309"/>
    </row>
    <row r="84" ht="12">
      <c r="M84" s="309"/>
    </row>
    <row r="85" ht="12">
      <c r="M85" s="309"/>
    </row>
    <row r="86" ht="12">
      <c r="M86" s="309"/>
    </row>
    <row r="87" ht="12">
      <c r="M87" s="309"/>
    </row>
    <row r="88" ht="12">
      <c r="M88" s="309"/>
    </row>
    <row r="89" ht="12">
      <c r="M89" s="309"/>
    </row>
    <row r="90" ht="12">
      <c r="M90" s="309"/>
    </row>
    <row r="91" ht="12">
      <c r="M91" s="309"/>
    </row>
    <row r="92" ht="12">
      <c r="M92" s="309"/>
    </row>
    <row r="93" ht="12">
      <c r="M93" s="309"/>
    </row>
    <row r="94" ht="12">
      <c r="M94" s="309"/>
    </row>
    <row r="95" ht="12">
      <c r="M95" s="309"/>
    </row>
    <row r="96" ht="12">
      <c r="M96" s="309"/>
    </row>
    <row r="97" ht="12">
      <c r="M97" s="309"/>
    </row>
    <row r="98" ht="12">
      <c r="M98" s="309"/>
    </row>
    <row r="99" ht="12">
      <c r="M99" s="309"/>
    </row>
    <row r="100" ht="12">
      <c r="M100" s="309"/>
    </row>
    <row r="101" ht="12">
      <c r="M101" s="309"/>
    </row>
    <row r="102" ht="12">
      <c r="M102" s="309"/>
    </row>
    <row r="103" ht="12">
      <c r="M103" s="309"/>
    </row>
    <row r="104" ht="12">
      <c r="M104" s="309"/>
    </row>
    <row r="105" ht="12">
      <c r="M105" s="309"/>
    </row>
    <row r="106" ht="12">
      <c r="M106" s="309"/>
    </row>
    <row r="107" ht="12">
      <c r="M107" s="309"/>
    </row>
    <row r="108" ht="12">
      <c r="M108" s="309"/>
    </row>
    <row r="109" ht="12">
      <c r="M109" s="309"/>
    </row>
    <row r="110" ht="12">
      <c r="M110" s="309"/>
    </row>
    <row r="111" ht="12">
      <c r="M111" s="309"/>
    </row>
    <row r="112" ht="12">
      <c r="M112" s="309"/>
    </row>
    <row r="113" ht="12">
      <c r="M113" s="309"/>
    </row>
    <row r="114" ht="12">
      <c r="M114" s="309"/>
    </row>
    <row r="115" ht="12">
      <c r="M115" s="309"/>
    </row>
    <row r="116" ht="12">
      <c r="M116" s="309"/>
    </row>
    <row r="117" ht="12">
      <c r="M117" s="309"/>
    </row>
    <row r="118" ht="12">
      <c r="M118" s="309"/>
    </row>
    <row r="119" ht="12">
      <c r="M119" s="309"/>
    </row>
    <row r="120" ht="12">
      <c r="M120" s="309"/>
    </row>
    <row r="121" ht="12">
      <c r="M121" s="309"/>
    </row>
    <row r="122" ht="12">
      <c r="M122" s="309"/>
    </row>
    <row r="123" ht="12">
      <c r="M123" s="309"/>
    </row>
    <row r="124" ht="12">
      <c r="M124" s="309"/>
    </row>
    <row r="125" ht="12">
      <c r="M125" s="309"/>
    </row>
    <row r="126" ht="12">
      <c r="M126" s="309"/>
    </row>
    <row r="127" ht="12">
      <c r="M127" s="309"/>
    </row>
    <row r="128" ht="12">
      <c r="M128" s="309"/>
    </row>
    <row r="129" ht="12">
      <c r="M129" s="309"/>
    </row>
    <row r="130" ht="12">
      <c r="M130" s="309"/>
    </row>
    <row r="131" ht="12">
      <c r="M131" s="309"/>
    </row>
    <row r="132" ht="12">
      <c r="M132" s="309"/>
    </row>
    <row r="133" ht="12">
      <c r="M133" s="309"/>
    </row>
    <row r="134" ht="12">
      <c r="M134" s="309"/>
    </row>
    <row r="135" ht="12">
      <c r="M135" s="309"/>
    </row>
    <row r="136" ht="12">
      <c r="M136" s="309"/>
    </row>
    <row r="137" ht="12">
      <c r="M137" s="309"/>
    </row>
    <row r="138" ht="12">
      <c r="M138" s="309"/>
    </row>
    <row r="139" ht="12">
      <c r="M139" s="309"/>
    </row>
    <row r="140" ht="12">
      <c r="M140" s="309"/>
    </row>
    <row r="141" ht="12">
      <c r="M141" s="309"/>
    </row>
    <row r="142" ht="12">
      <c r="M142" s="309"/>
    </row>
    <row r="143" ht="12">
      <c r="M143" s="309"/>
    </row>
    <row r="144" ht="12">
      <c r="M144" s="309"/>
    </row>
    <row r="145" ht="12">
      <c r="M145" s="309"/>
    </row>
    <row r="146" ht="12">
      <c r="M146" s="309"/>
    </row>
    <row r="147" ht="12">
      <c r="M147" s="309"/>
    </row>
    <row r="148" ht="12">
      <c r="M148" s="309"/>
    </row>
    <row r="149" ht="12">
      <c r="M149" s="309"/>
    </row>
    <row r="150" ht="12">
      <c r="M150" s="309"/>
    </row>
    <row r="151" ht="12">
      <c r="M151" s="309"/>
    </row>
    <row r="152" ht="12">
      <c r="M152" s="309"/>
    </row>
    <row r="153" ht="12">
      <c r="M153" s="309"/>
    </row>
    <row r="154" ht="12">
      <c r="M154" s="309"/>
    </row>
    <row r="155" ht="12">
      <c r="M155" s="309"/>
    </row>
    <row r="156" ht="12">
      <c r="M156" s="309"/>
    </row>
    <row r="157" ht="12">
      <c r="M157" s="309"/>
    </row>
    <row r="158" ht="12">
      <c r="M158" s="309"/>
    </row>
    <row r="159" ht="12">
      <c r="M159" s="309"/>
    </row>
    <row r="160" ht="12">
      <c r="M160" s="309"/>
    </row>
    <row r="161" ht="12">
      <c r="M161" s="309"/>
    </row>
    <row r="162" ht="12">
      <c r="M162" s="309"/>
    </row>
    <row r="163" ht="12">
      <c r="M163" s="309"/>
    </row>
    <row r="164" ht="12">
      <c r="M164" s="309"/>
    </row>
    <row r="165" ht="12">
      <c r="M165" s="309"/>
    </row>
    <row r="166" ht="12">
      <c r="M166" s="309"/>
    </row>
  </sheetData>
  <sheetProtection sheet="1"/>
  <mergeCells count="13">
    <mergeCell ref="A35:J35"/>
    <mergeCell ref="D38:E38"/>
    <mergeCell ref="F38:I38"/>
    <mergeCell ref="L38:M38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68055555555555" bottom="0.43333333333333335" header="0.3541666666666667" footer="0.5118055555555555"/>
  <pageSetup horizontalDpi="300" verticalDpi="300" orientation="landscape" paperSize="9" scale="80"/>
  <headerFooter alignWithMargins="0">
    <oddHeader>&amp;R&amp;"Times New Roman Cyr,Regular"&amp;9СПРАВКА ПО ОБРАЗЕЦ  №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pavkata</cp:lastModifiedBy>
  <dcterms:created xsi:type="dcterms:W3CDTF">2013-08-22T07:42:22Z</dcterms:created>
  <dcterms:modified xsi:type="dcterms:W3CDTF">2013-08-22T07:42:22Z</dcterms:modified>
  <cp:category/>
  <cp:version/>
  <cp:contentType/>
  <cp:contentStatus/>
</cp:coreProperties>
</file>