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12120" windowHeight="8590" tabRatio="846" activeTab="0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'OPP'!$60:$65536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'OPP'!$A$1:$D$26</definedName>
    <definedName name="Z_2BD2C2C3_AF9C_11D6_9CEF_00D009775214_.wvu.Rows" localSheetId="2" hidden="1">'OPP'!$58:$65536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'OPP'!$60:$65536,'OPP'!$40:$44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'ОСК'!$A$1:$O$27</definedName>
    <definedName name="Z_9656BBF7_C4A3_41EC_B0C6_A21B380E3C2F_.wvu.Rows" localSheetId="2" hidden="1">'OPP'!$60:$65536,'OPP'!$40:$44</definedName>
    <definedName name="_xlnm.Print_Area" localSheetId="1">'ОВД'!$A$1:$E$46</definedName>
    <definedName name="_xlnm.Print_Area" localSheetId="3">'ОСК'!$A$1:$Q$32</definedName>
    <definedName name="_xlnm.Print_Area" localSheetId="0">'ФИН.СЪСТ.'!$A$1:$F$62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<sst xmlns="http://schemas.openxmlformats.org/spreadsheetml/2006/main" count="164" uniqueCount="130">
  <si>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</si>
  <si>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</si>
  <si>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</si>
  <si>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</si>
  <si>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</si>
  <si>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</si>
  <si>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</si>
  <si>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</si>
  <si>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</si>
  <si>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</si>
  <si>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</si>
  <si>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</si>
  <si>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</si>
  <si>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</si>
  <si>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</si>
  <si>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</si>
  <si>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</si>
  <si>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</si>
  <si>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</si>
  <si>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</si>
  <si>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</si>
  <si>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</si>
  <si>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</si>
  <si>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</si>
  <si>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</si>
  <si>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</si>
  <si>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</si>
  <si>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</si>
  <si>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</si>
  <si>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</si>
  <si>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</si>
  <si>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</si>
  <si>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</si>
  <si>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</si>
  <si>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</si>
  <si>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</si>
  <si>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</si>
  <si>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</si>
  <si>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</si>
  <si>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</si>
  <si>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</si>
  <si>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</si>
  <si>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</si>
  <si>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</si>
  <si>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</si>
  <si>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</si>
  <si>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</si>
  <si>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</si>
  <si>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</si>
  <si>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Share capital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</si>
  <si>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</si>
  <si>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</si>
  <si>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</si>
  <si>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</si>
  <si>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</si>
  <si>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</si>
  <si>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</si>
  <si>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</si>
  <si>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</si>
  <si>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</si>
  <si>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</si>
  <si>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</si>
  <si>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</si>
  <si>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</si>
  <si>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</si>
  <si>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</si>
  <si>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</si>
  <si>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</si>
  <si>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</si>
  <si>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</si>
  <si>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</si>
  <si>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</si>
  <si>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</si>
  <si>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</si>
  <si>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</si>
  <si>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Основен акционерен  капитал</t>
  </si>
  <si>
    <t>Основен (акционерен) капитал</t>
  </si>
  <si>
    <t xml:space="preserve"> ОТЧЕТ ЗА ПАРИЧНИТЕ ПОТОЦИ </t>
  </si>
  <si>
    <t>Други парични потоци от финансова дейност-плащания</t>
  </si>
  <si>
    <t>Разходи по отсрочени данъци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</si>
  <si>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</si>
  <si>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</si>
  <si>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</si>
  <si>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</si>
  <si>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</si>
  <si>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</si>
  <si>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</si>
  <si>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</si>
  <si>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(Марияна Пътова)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</si>
  <si>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</si>
  <si>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</si>
  <si>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</si>
  <si>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</si>
  <si>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</si>
  <si>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</si>
  <si>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</si>
  <si>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</si>
  <si>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</si>
  <si>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</si>
  <si>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Постъпления от  заеми от банкови институции</t>
  </si>
  <si>
    <t>Изплащане на  заеми от банкови институции</t>
  </si>
  <si>
    <t>Платени банкови такси и лихви върху краткосрочни заеми</t>
  </si>
  <si>
    <t xml:space="preserve">              BGN'000</t>
  </si>
  <si>
    <t>-</t>
  </si>
  <si>
    <t>Възстановени заеми предоставени на трети лица</t>
  </si>
  <si>
    <t>Разпределение на печалбата</t>
  </si>
  <si>
    <t>Текуща част от нетекущи задължения</t>
  </si>
  <si>
    <t>Последващи оценки на ДМА</t>
  </si>
  <si>
    <r>
      <t xml:space="preserve">ОТЧЕТ ЗА ПЕЧАЛБИ И ЗАГУБИ И  ВСЕОБХВАТЕН </t>
    </r>
    <r>
      <rPr>
        <b/>
        <sz val="11"/>
        <rFont val="Times New Roman"/>
        <family val="1"/>
      </rPr>
      <t>ДОХОД</t>
    </r>
  </si>
  <si>
    <t>Други компоненти на всеобхватния доход</t>
  </si>
  <si>
    <t xml:space="preserve">                                                      (Венцислав Стойнев)</t>
  </si>
  <si>
    <t>(Венцислав Стойнев)</t>
  </si>
  <si>
    <t>Финансирания</t>
  </si>
  <si>
    <t>Приходи от финансирания</t>
  </si>
  <si>
    <t>.</t>
  </si>
  <si>
    <t>Изплащане на търговски заеми</t>
  </si>
  <si>
    <t>Постъпления от търговски заеми</t>
  </si>
  <si>
    <t>Други нетекущи пасиви</t>
  </si>
  <si>
    <t>Постъпления от продажба на дълготрайни активи</t>
  </si>
  <si>
    <t>Задължения за получени заеми от банки</t>
  </si>
  <si>
    <t>Салдо към 31 декември 2020година</t>
  </si>
  <si>
    <t>Салдо към 31 декември 2021година</t>
  </si>
  <si>
    <t xml:space="preserve">                           (Венцислав Стойнев)</t>
  </si>
  <si>
    <t xml:space="preserve">към 31 декември 2022 година </t>
  </si>
  <si>
    <t>Дата:27.01.2023</t>
  </si>
  <si>
    <t>за периода, завършващ на 31 декември 2022 година</t>
  </si>
  <si>
    <t>за периода, завършващ на 31 декември 2022</t>
  </si>
  <si>
    <t>Парични средства и парични еквиваленти на 31 декември</t>
  </si>
  <si>
    <t>Салдо към 31 декември 2022 година</t>
  </si>
  <si>
    <t>Датa:27.01.2023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</si>
</sst>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  <numFmt numFmtId="224" formatCode="hh:mm:ss\ &quot;ч.&quot;"/>
  </numFmts>
  <fonts count="6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u val="singleAccounting"/>
      <sz val="11"/>
      <color indexed="8"/>
      <name val="Times New Roman"/>
      <family val="1"/>
    </font>
    <font>
      <b/>
      <u val="singleAccounting"/>
      <sz val="11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28" borderId="6" applyNumberFormat="0" applyAlignment="0" applyProtection="0"/>
    <xf numFmtId="0" fontId="57" fillId="28" borderId="2" applyNumberFormat="0" applyAlignment="0" applyProtection="0"/>
    <xf numFmtId="0" fontId="58" fillId="29" borderId="7" applyNumberFormat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15" fontId="7" fillId="0" borderId="0" xfId="39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7" applyFont="1" applyFill="1" applyBorder="1" applyAlignment="1" quotePrefix="1">
      <alignment horizontal="left"/>
      <protection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4" fontId="13" fillId="0" borderId="0" xfId="62" applyNumberFormat="1" applyFont="1" applyFill="1" applyBorder="1" applyAlignment="1" quotePrefix="1">
      <alignment horizontal="right" vertical="center" wrapText="1"/>
    </xf>
    <xf numFmtId="14" fontId="13" fillId="0" borderId="0" xfId="0" applyNumberFormat="1" applyFont="1" applyFill="1" applyBorder="1" applyAlignment="1">
      <alignment horizontal="right" vertical="center"/>
    </xf>
    <xf numFmtId="0" fontId="14" fillId="32" borderId="14" xfId="41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0" fontId="22" fillId="25" borderId="0" xfId="0" applyFont="1" applyFill="1" applyBorder="1" applyAlignment="1">
      <alignment horizontal="center"/>
    </xf>
    <xf numFmtId="201" fontId="23" fillId="25" borderId="11" xfId="62" applyNumberFormat="1" applyFont="1" applyFill="1" applyBorder="1" applyAlignment="1">
      <alignment/>
    </xf>
    <xf numFmtId="0" fontId="24" fillId="0" borderId="0" xfId="35" applyFont="1" applyFill="1">
      <alignment/>
      <protection/>
    </xf>
    <xf numFmtId="0" fontId="25" fillId="33" borderId="10" xfId="36" applyFont="1" applyFill="1" applyBorder="1" applyAlignment="1">
      <alignment horizontal="left" vertical="center"/>
      <protection/>
    </xf>
    <xf numFmtId="0" fontId="25" fillId="0" borderId="10" xfId="36" applyFont="1" applyFill="1" applyBorder="1" applyAlignment="1">
      <alignment horizontal="left" vertical="center"/>
      <protection/>
    </xf>
    <xf numFmtId="0" fontId="26" fillId="0" borderId="10" xfId="43" applyFont="1" applyFill="1" applyBorder="1" applyAlignment="1">
      <alignment horizontal="left" vertical="center"/>
      <protection/>
    </xf>
    <xf numFmtId="201" fontId="25" fillId="0" borderId="10" xfId="34" applyNumberFormat="1" applyFont="1" applyFill="1" applyBorder="1" applyAlignment="1">
      <alignment horizontal="left" vertical="center"/>
    </xf>
    <xf numFmtId="201" fontId="25" fillId="0" borderId="10" xfId="34" applyNumberFormat="1" applyFont="1" applyFill="1" applyBorder="1" applyAlignment="1">
      <alignment horizontal="left" vertical="center"/>
    </xf>
    <xf numFmtId="0" fontId="25" fillId="0" borderId="0" xfId="35" applyFont="1" applyFill="1" applyBorder="1">
      <alignment/>
      <protection/>
    </xf>
    <xf numFmtId="201" fontId="27" fillId="0" borderId="0" xfId="34" applyNumberFormat="1" applyFont="1" applyFill="1" applyBorder="1" applyAlignment="1" applyProtection="1">
      <alignment vertical="top"/>
      <protection/>
    </xf>
    <xf numFmtId="0" fontId="25" fillId="0" borderId="0" xfId="36" applyFont="1" applyFill="1" applyBorder="1" applyAlignment="1">
      <alignment horizontal="left" vertical="center"/>
      <protection/>
    </xf>
    <xf numFmtId="0" fontId="26" fillId="0" borderId="0" xfId="43" applyFont="1" applyFill="1" applyBorder="1" applyAlignment="1">
      <alignment horizontal="left" vertical="center"/>
      <protection/>
    </xf>
    <xf numFmtId="201" fontId="25" fillId="0" borderId="0" xfId="34" applyNumberFormat="1" applyFont="1" applyFill="1" applyBorder="1" applyAlignment="1">
      <alignment horizontal="left" vertical="center"/>
    </xf>
    <xf numFmtId="201" fontId="25" fillId="0" borderId="0" xfId="34" applyNumberFormat="1" applyFont="1" applyFill="1" applyBorder="1" applyAlignment="1">
      <alignment horizontal="left" vertical="center"/>
    </xf>
    <xf numFmtId="201" fontId="27" fillId="0" borderId="0" xfId="34" applyNumberFormat="1" applyFont="1" applyFill="1" applyBorder="1" applyAlignment="1">
      <alignment horizontal="left" vertical="center"/>
    </xf>
    <xf numFmtId="201" fontId="27" fillId="0" borderId="0" xfId="34" applyNumberFormat="1" applyFont="1" applyFill="1" applyBorder="1" applyAlignment="1">
      <alignment horizontal="left" vertical="center"/>
    </xf>
    <xf numFmtId="0" fontId="25" fillId="0" borderId="0" xfId="35" applyFont="1" applyFill="1" applyBorder="1" applyAlignment="1">
      <alignment horizontal="left" vertical="center"/>
      <protection/>
    </xf>
    <xf numFmtId="0" fontId="25" fillId="0" borderId="0" xfId="35" applyFont="1" applyFill="1" applyBorder="1" applyAlignment="1" quotePrefix="1">
      <alignment horizontal="left" vertical="center"/>
      <protection/>
    </xf>
    <xf numFmtId="0" fontId="27" fillId="0" borderId="0" xfId="35" applyFont="1" applyFill="1" applyBorder="1" applyAlignment="1">
      <alignment horizontal="left" vertical="center"/>
      <protection/>
    </xf>
    <xf numFmtId="0" fontId="27" fillId="0" borderId="0" xfId="35" applyFont="1" applyFill="1" applyBorder="1" applyAlignment="1">
      <alignment horizontal="left" vertical="center"/>
      <protection/>
    </xf>
    <xf numFmtId="0" fontId="25" fillId="0" borderId="0" xfId="38" applyNumberFormat="1" applyFont="1" applyFill="1" applyBorder="1" applyAlignment="1" applyProtection="1">
      <alignment/>
      <protection/>
    </xf>
    <xf numFmtId="201" fontId="25" fillId="0" borderId="0" xfId="34" applyNumberFormat="1" applyFont="1" applyFill="1" applyBorder="1" applyAlignment="1" applyProtection="1">
      <alignment vertical="top"/>
      <protection/>
    </xf>
    <xf numFmtId="0" fontId="25" fillId="0" borderId="0" xfId="35" applyFont="1" applyFill="1" applyBorder="1" applyAlignment="1">
      <alignment/>
      <protection/>
    </xf>
    <xf numFmtId="201" fontId="25" fillId="0" borderId="0" xfId="34" applyNumberFormat="1" applyFont="1" applyFill="1" applyBorder="1" applyAlignment="1" applyProtection="1">
      <alignment vertical="top"/>
      <protection locked="0"/>
    </xf>
    <xf numFmtId="0" fontId="28" fillId="0" borderId="0" xfId="35" applyFont="1" applyFill="1" applyBorder="1" applyAlignment="1">
      <alignment/>
      <protection/>
    </xf>
    <xf numFmtId="201" fontId="25" fillId="0" borderId="0" xfId="34" applyNumberFormat="1" applyFont="1" applyFill="1" applyBorder="1" applyAlignment="1">
      <alignment horizontal="right"/>
    </xf>
    <xf numFmtId="201" fontId="28" fillId="0" borderId="0" xfId="34" applyNumberFormat="1" applyFont="1" applyFill="1" applyBorder="1" applyAlignment="1" applyProtection="1">
      <alignment vertical="top"/>
      <protection locked="0"/>
    </xf>
    <xf numFmtId="0" fontId="25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25" fillId="0" borderId="12" xfId="38" applyNumberFormat="1" applyFont="1" applyFill="1" applyBorder="1" applyAlignment="1" applyProtection="1">
      <alignment vertical="center" wrapText="1"/>
      <protection/>
    </xf>
    <xf numFmtId="201" fontId="25" fillId="34" borderId="12" xfId="34" applyNumberFormat="1" applyFont="1" applyFill="1" applyBorder="1" applyAlignment="1" applyProtection="1">
      <alignment vertical="center"/>
      <protection/>
    </xf>
    <xf numFmtId="201" fontId="25" fillId="32" borderId="0" xfId="34" applyNumberFormat="1" applyFont="1" applyFill="1" applyBorder="1" applyAlignment="1" applyProtection="1">
      <alignment vertical="center"/>
      <protection/>
    </xf>
    <xf numFmtId="201" fontId="25" fillId="0" borderId="0" xfId="34" applyNumberFormat="1" applyFont="1" applyFill="1" applyBorder="1" applyAlignment="1" applyProtection="1">
      <alignment vertical="center"/>
      <protection/>
    </xf>
    <xf numFmtId="0" fontId="27" fillId="0" borderId="0" xfId="38" applyNumberFormat="1" applyFont="1" applyFill="1" applyBorder="1" applyAlignment="1" applyProtection="1">
      <alignment vertical="center" wrapText="1"/>
      <protection/>
    </xf>
    <xf numFmtId="0" fontId="27" fillId="0" borderId="0" xfId="35" applyFont="1" applyFill="1" applyBorder="1" applyAlignment="1">
      <alignment horizontal="center" vertical="center"/>
      <protection/>
    </xf>
    <xf numFmtId="0" fontId="25" fillId="0" borderId="0" xfId="38" applyNumberFormat="1" applyFont="1" applyFill="1" applyBorder="1" applyAlignment="1" applyProtection="1">
      <alignment vertical="center" wrapText="1"/>
      <protection/>
    </xf>
    <xf numFmtId="201" fontId="27" fillId="0" borderId="0" xfId="34" applyNumberFormat="1" applyFont="1" applyFill="1" applyBorder="1" applyAlignment="1" applyProtection="1">
      <alignment vertical="center"/>
      <protection/>
    </xf>
    <xf numFmtId="0" fontId="29" fillId="0" borderId="0" xfId="45" applyFont="1" applyFill="1">
      <alignment/>
      <protection/>
    </xf>
    <xf numFmtId="201" fontId="27" fillId="0" borderId="0" xfId="34" applyNumberFormat="1" applyFont="1" applyFill="1" applyBorder="1" applyAlignment="1" applyProtection="1">
      <alignment vertical="center"/>
      <protection/>
    </xf>
    <xf numFmtId="0" fontId="30" fillId="0" borderId="0" xfId="35" applyFont="1" applyFill="1" applyBorder="1" applyAlignment="1">
      <alignment horizontal="left" vertical="center" wrapText="1"/>
      <protection/>
    </xf>
    <xf numFmtId="201" fontId="27" fillId="0" borderId="0" xfId="34" applyNumberFormat="1" applyFont="1" applyFill="1" applyBorder="1" applyAlignment="1" applyProtection="1">
      <alignment vertical="top"/>
      <protection/>
    </xf>
    <xf numFmtId="0" fontId="30" fillId="0" borderId="0" xfId="35" applyFont="1" applyFill="1" applyBorder="1" applyAlignment="1">
      <alignment horizontal="center" vertical="center" wrapText="1"/>
      <protection/>
    </xf>
    <xf numFmtId="0" fontId="30" fillId="0" borderId="0" xfId="36" applyFont="1" applyFill="1" applyBorder="1" applyAlignment="1">
      <alignment horizontal="right" vertical="center"/>
      <protection/>
    </xf>
    <xf numFmtId="0" fontId="30" fillId="0" borderId="0" xfId="35" applyFont="1" applyFill="1" applyBorder="1" applyAlignment="1">
      <alignment horizontal="right" vertical="center" wrapText="1"/>
      <protection/>
    </xf>
    <xf numFmtId="0" fontId="30" fillId="0" borderId="0" xfId="36" applyFont="1" applyFill="1" applyBorder="1" applyAlignment="1">
      <alignment horizontal="left"/>
      <protection/>
    </xf>
    <xf numFmtId="0" fontId="30" fillId="0" borderId="0" xfId="36" applyFont="1" applyFill="1" applyBorder="1" applyAlignment="1">
      <alignment horizontal="center"/>
      <protection/>
    </xf>
    <xf numFmtId="0" fontId="30" fillId="0" borderId="0" xfId="36" applyFont="1" applyFill="1" applyBorder="1" applyAlignment="1">
      <alignment horizontal="right"/>
      <protection/>
    </xf>
    <xf numFmtId="0" fontId="30" fillId="0" borderId="0" xfId="38" applyNumberFormat="1" applyFont="1" applyFill="1" applyBorder="1" applyAlignment="1" applyProtection="1" quotePrefix="1">
      <alignment horizontal="right" vertical="top"/>
      <protection/>
    </xf>
    <xf numFmtId="0" fontId="30" fillId="0" borderId="0" xfId="38" applyNumberFormat="1" applyFont="1" applyFill="1" applyBorder="1" applyAlignment="1" applyProtection="1">
      <alignment vertical="top"/>
      <protection/>
    </xf>
    <xf numFmtId="0" fontId="27" fillId="0" borderId="0" xfId="38" applyFont="1" applyFill="1" applyAlignment="1">
      <alignment horizontal="left"/>
      <protection/>
    </xf>
    <xf numFmtId="0" fontId="27" fillId="0" borderId="0" xfId="38" applyNumberFormat="1" applyFont="1" applyFill="1" applyBorder="1" applyAlignment="1" applyProtection="1">
      <alignment vertical="top"/>
      <protection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25" fillId="0" borderId="0" xfId="34" applyNumberFormat="1" applyFont="1" applyFill="1" applyBorder="1" applyAlignment="1" applyProtection="1">
      <alignment horizontal="right" vertical="top" wrapText="1"/>
      <protection/>
    </xf>
    <xf numFmtId="201" fontId="25" fillId="0" borderId="0" xfId="34" applyNumberFormat="1" applyFont="1" applyFill="1" applyBorder="1" applyAlignment="1">
      <alignment horizontal="right" vertical="top"/>
    </xf>
    <xf numFmtId="201" fontId="25" fillId="0" borderId="0" xfId="34" applyNumberFormat="1" applyFont="1" applyFill="1" applyBorder="1" applyAlignment="1" applyProtection="1">
      <alignment horizontal="center" vertical="top" wrapText="1"/>
      <protection/>
    </xf>
    <xf numFmtId="201" fontId="25" fillId="0" borderId="0" xfId="34" applyNumberFormat="1" applyFont="1" applyFill="1" applyBorder="1" applyAlignment="1">
      <alignment horizontal="center" vertical="top"/>
    </xf>
    <xf numFmtId="201" fontId="25" fillId="0" borderId="0" xfId="33" applyNumberFormat="1" applyFont="1" applyFill="1" applyBorder="1" applyAlignment="1" applyProtection="1">
      <alignment horizontal="center" vertical="top" wrapText="1"/>
      <protection/>
    </xf>
    <xf numFmtId="201" fontId="25" fillId="0" borderId="0" xfId="33" applyNumberFormat="1" applyFont="1" applyFill="1" applyBorder="1" applyAlignment="1">
      <alignment horizontal="center" vertical="top"/>
    </xf>
    <xf numFmtId="201" fontId="25" fillId="0" borderId="0" xfId="34" applyNumberFormat="1" applyFont="1" applyFill="1" applyBorder="1" applyAlignment="1" applyProtection="1">
      <alignment vertical="center" wrapText="1"/>
      <protection/>
    </xf>
    <xf numFmtId="201" fontId="25" fillId="0" borderId="0" xfId="34" applyNumberFormat="1" applyFont="1" applyFill="1" applyBorder="1" applyAlignment="1">
      <alignment vertical="center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69"/>
  <sheetViews>
    <sheetView tabSelected="1" zoomScalePageLayoutView="0" workbookViewId="0" topLeftCell="A22">
      <selection activeCell="B44" sqref="B44"/>
    </sheetView>
  </sheetViews>
  <sheetFormatPr defaultColWidth="9.140625" defaultRowHeight="12.75"/>
  <cols>
    <col min="1" max="1" width="55.00390625" style="35" customWidth="1"/>
    <col min="2" max="2" width="13.140625" style="35" customWidth="1"/>
    <col min="3" max="3" width="1.1484375" style="35" customWidth="1"/>
    <col min="4" max="4" width="13.140625" style="35" customWidth="1"/>
    <col min="5" max="5" width="1.1484375" style="35" customWidth="1"/>
    <col min="6" max="6" width="16.8515625" style="35" customWidth="1"/>
    <col min="7" max="7" width="10.57421875" style="35" customWidth="1"/>
    <col min="8" max="8" width="11.421875" style="35" customWidth="1"/>
    <col min="9" max="16384" width="9.140625" style="35" customWidth="1"/>
  </cols>
  <sheetData>
    <row r="1" spans="1:8" ht="13.5">
      <c r="A1" s="84" t="s">
        <v>93</v>
      </c>
      <c r="B1" s="34"/>
      <c r="C1" s="34"/>
      <c r="D1" s="34"/>
      <c r="F1" s="36"/>
      <c r="G1" s="36"/>
      <c r="H1" s="36"/>
    </row>
    <row r="2" spans="1:8" ht="13.5">
      <c r="A2" s="134"/>
      <c r="B2" s="39"/>
      <c r="C2" s="39"/>
      <c r="D2" s="39"/>
      <c r="F2" s="36"/>
      <c r="G2" s="36"/>
      <c r="H2" s="36"/>
    </row>
    <row r="3" spans="1:8" ht="13.5">
      <c r="A3" s="37" t="s">
        <v>82</v>
      </c>
      <c r="B3" s="39"/>
      <c r="C3" s="39"/>
      <c r="D3" s="39"/>
      <c r="G3" s="38"/>
      <c r="H3" s="38"/>
    </row>
    <row r="4" spans="1:8" ht="13.5">
      <c r="A4" s="37"/>
      <c r="B4" s="39"/>
      <c r="C4" s="39"/>
      <c r="D4" s="39"/>
      <c r="G4" s="38"/>
      <c r="H4" s="38"/>
    </row>
    <row r="5" spans="1:4" ht="13.5">
      <c r="A5" s="137" t="s">
        <v>123</v>
      </c>
      <c r="B5" s="40"/>
      <c r="C5" s="40"/>
      <c r="D5" s="40"/>
    </row>
    <row r="6" spans="1:4" ht="29.25" customHeight="1">
      <c r="A6" s="42"/>
      <c r="B6" s="143">
        <v>44926</v>
      </c>
      <c r="C6" s="43"/>
      <c r="D6" s="144">
        <v>44561</v>
      </c>
    </row>
    <row r="7" spans="2:4" ht="14.25" customHeight="1">
      <c r="B7" s="199" t="s">
        <v>102</v>
      </c>
      <c r="C7" s="43"/>
      <c r="D7" s="199" t="s">
        <v>102</v>
      </c>
    </row>
    <row r="8" spans="1:4" s="46" customFormat="1" ht="14.25" customHeight="1">
      <c r="A8" s="44" t="s">
        <v>7</v>
      </c>
      <c r="B8" s="200"/>
      <c r="C8" s="45"/>
      <c r="D8" s="200"/>
    </row>
    <row r="9" spans="1:7" s="46" customFormat="1" ht="13.5">
      <c r="A9" s="44" t="s">
        <v>8</v>
      </c>
      <c r="B9" s="47"/>
      <c r="C9" s="47"/>
      <c r="D9" s="47"/>
      <c r="G9" s="151"/>
    </row>
    <row r="10" spans="1:4" s="46" customFormat="1" ht="13.5">
      <c r="A10" s="48" t="s">
        <v>9</v>
      </c>
      <c r="B10" s="49">
        <v>9707</v>
      </c>
      <c r="C10" s="50"/>
      <c r="D10" s="49">
        <v>10611</v>
      </c>
    </row>
    <row r="11" spans="1:4" s="46" customFormat="1" ht="13.5">
      <c r="A11" s="52" t="s">
        <v>10</v>
      </c>
      <c r="B11" s="49">
        <v>21</v>
      </c>
      <c r="C11" s="50"/>
      <c r="D11" s="49">
        <v>56</v>
      </c>
    </row>
    <row r="12" spans="1:4" s="46" customFormat="1" ht="13.5">
      <c r="A12" s="52" t="s">
        <v>11</v>
      </c>
      <c r="B12" s="49">
        <v>3426</v>
      </c>
      <c r="C12" s="50"/>
      <c r="D12" s="49">
        <v>3426</v>
      </c>
    </row>
    <row r="13" spans="1:4" s="46" customFormat="1" ht="13.5">
      <c r="A13" s="54" t="s">
        <v>58</v>
      </c>
      <c r="B13" s="49">
        <v>265</v>
      </c>
      <c r="C13" s="50"/>
      <c r="D13" s="49">
        <v>265</v>
      </c>
    </row>
    <row r="14" spans="1:4" s="46" customFormat="1" ht="14.25" customHeight="1">
      <c r="A14" s="44"/>
      <c r="B14" s="55">
        <f>SUM(B10:B13)</f>
        <v>13419</v>
      </c>
      <c r="C14" s="56"/>
      <c r="D14" s="55">
        <f>SUM(D10:D13)</f>
        <v>14358</v>
      </c>
    </row>
    <row r="15" spans="1:4" s="46" customFormat="1" ht="14.25" customHeight="1">
      <c r="A15" s="44"/>
      <c r="B15" s="57"/>
      <c r="C15" s="56"/>
      <c r="D15" s="57"/>
    </row>
    <row r="16" spans="1:4" s="46" customFormat="1" ht="13.5">
      <c r="A16" s="44" t="s">
        <v>12</v>
      </c>
      <c r="B16" s="49"/>
      <c r="C16" s="56"/>
      <c r="D16" s="49"/>
    </row>
    <row r="17" spans="1:4" s="46" customFormat="1" ht="13.5">
      <c r="A17" s="48" t="s">
        <v>13</v>
      </c>
      <c r="B17" s="49">
        <v>3298</v>
      </c>
      <c r="C17" s="50"/>
      <c r="D17" s="49">
        <v>1816</v>
      </c>
    </row>
    <row r="18" spans="1:6" s="46" customFormat="1" ht="13.5">
      <c r="A18" s="48" t="s">
        <v>14</v>
      </c>
      <c r="B18" s="49">
        <v>606</v>
      </c>
      <c r="C18" s="50"/>
      <c r="D18" s="49">
        <v>568</v>
      </c>
      <c r="E18" s="51"/>
      <c r="F18" s="51"/>
    </row>
    <row r="19" spans="1:6" s="46" customFormat="1" ht="13.5">
      <c r="A19" s="48" t="s">
        <v>15</v>
      </c>
      <c r="B19" s="49">
        <v>306</v>
      </c>
      <c r="C19" s="50"/>
      <c r="D19" s="49">
        <v>243</v>
      </c>
      <c r="F19" s="53"/>
    </row>
    <row r="20" spans="1:4" s="46" customFormat="1" ht="13.5">
      <c r="A20" s="58" t="s">
        <v>81</v>
      </c>
      <c r="B20" s="49">
        <v>283</v>
      </c>
      <c r="C20" s="50"/>
      <c r="D20" s="49">
        <v>222</v>
      </c>
    </row>
    <row r="21" spans="1:4" s="46" customFormat="1" ht="13.5">
      <c r="A21" s="58" t="s">
        <v>80</v>
      </c>
      <c r="B21" s="49">
        <v>391</v>
      </c>
      <c r="C21" s="50"/>
      <c r="D21" s="49">
        <v>73</v>
      </c>
    </row>
    <row r="22" spans="1:4" s="46" customFormat="1" ht="13.5">
      <c r="A22" s="48" t="s">
        <v>16</v>
      </c>
      <c r="B22" s="49">
        <v>494</v>
      </c>
      <c r="C22" s="50"/>
      <c r="D22" s="49">
        <v>343</v>
      </c>
    </row>
    <row r="23" spans="1:4" s="46" customFormat="1" ht="13.5">
      <c r="A23" s="44"/>
      <c r="B23" s="55">
        <f>SUM(B17:B22)</f>
        <v>5378</v>
      </c>
      <c r="C23" s="56"/>
      <c r="D23" s="55">
        <f>SUM(D17:D22)</f>
        <v>3265</v>
      </c>
    </row>
    <row r="24" spans="1:4" s="46" customFormat="1" ht="13.5">
      <c r="A24" s="44"/>
      <c r="B24" s="57"/>
      <c r="C24" s="56"/>
      <c r="D24" s="57"/>
    </row>
    <row r="25" spans="1:4" s="46" customFormat="1" ht="14.25" thickBot="1">
      <c r="A25" s="44" t="s">
        <v>17</v>
      </c>
      <c r="B25" s="59">
        <f>SUM(B14+B23)</f>
        <v>18797</v>
      </c>
      <c r="C25" s="56"/>
      <c r="D25" s="59">
        <f>SUM(D14+D23)</f>
        <v>17623</v>
      </c>
    </row>
    <row r="26" spans="1:4" s="46" customFormat="1" ht="14.25" thickTop="1">
      <c r="A26" s="48"/>
      <c r="B26" s="49"/>
      <c r="C26" s="50"/>
      <c r="D26" s="49"/>
    </row>
    <row r="27" spans="1:4" s="46" customFormat="1" ht="13.5">
      <c r="A27" s="44" t="s">
        <v>18</v>
      </c>
      <c r="B27" s="60"/>
      <c r="C27" s="61"/>
      <c r="D27" s="60"/>
    </row>
    <row r="28" spans="1:4" s="46" customFormat="1" ht="13.5">
      <c r="A28" s="44" t="s">
        <v>19</v>
      </c>
      <c r="B28" s="60"/>
      <c r="C28" s="61"/>
      <c r="D28" s="60"/>
    </row>
    <row r="29" spans="1:4" s="46" customFormat="1" ht="13.5">
      <c r="A29" s="48" t="s">
        <v>75</v>
      </c>
      <c r="B29" s="49">
        <v>2404</v>
      </c>
      <c r="C29" s="50"/>
      <c r="D29" s="49">
        <v>2404</v>
      </c>
    </row>
    <row r="30" spans="1:4" s="46" customFormat="1" ht="13.5">
      <c r="A30" s="48" t="s">
        <v>85</v>
      </c>
      <c r="B30" s="49">
        <v>-2908</v>
      </c>
      <c r="C30" s="50"/>
      <c r="D30" s="49">
        <v>-4975</v>
      </c>
    </row>
    <row r="31" spans="1:4" s="46" customFormat="1" ht="17.25" customHeight="1">
      <c r="A31" s="48" t="s">
        <v>20</v>
      </c>
      <c r="B31" s="49">
        <v>8808</v>
      </c>
      <c r="C31" s="50">
        <v>10947</v>
      </c>
      <c r="D31" s="49">
        <v>8737</v>
      </c>
    </row>
    <row r="32" spans="1:4" s="46" customFormat="1" ht="13.5">
      <c r="A32" s="44" t="s">
        <v>48</v>
      </c>
      <c r="B32" s="55">
        <f>SUM(B29:B31)</f>
        <v>8304</v>
      </c>
      <c r="C32" s="56"/>
      <c r="D32" s="55">
        <f>SUM(D29:D31)</f>
        <v>6166</v>
      </c>
    </row>
    <row r="33" spans="1:4" s="46" customFormat="1" ht="13.5">
      <c r="A33" s="44"/>
      <c r="B33" s="62"/>
      <c r="C33" s="50"/>
      <c r="D33" s="62"/>
    </row>
    <row r="34" spans="1:4" s="46" customFormat="1" ht="13.5">
      <c r="A34" s="44" t="s">
        <v>21</v>
      </c>
      <c r="B34" s="49"/>
      <c r="C34" s="56"/>
      <c r="D34" s="49"/>
    </row>
    <row r="35" spans="1:4" s="46" customFormat="1" ht="13.5">
      <c r="A35" s="44" t="s">
        <v>22</v>
      </c>
      <c r="B35" s="49"/>
      <c r="C35" s="50"/>
      <c r="D35" s="49"/>
    </row>
    <row r="36" spans="1:4" s="46" customFormat="1" ht="13.5">
      <c r="A36" s="48" t="s">
        <v>119</v>
      </c>
      <c r="B36" s="49">
        <v>225</v>
      </c>
      <c r="C36" s="50"/>
      <c r="D36" s="49">
        <v>367</v>
      </c>
    </row>
    <row r="37" spans="1:4" s="46" customFormat="1" ht="13.5">
      <c r="A37" s="48" t="s">
        <v>83</v>
      </c>
      <c r="B37" s="49">
        <v>7061</v>
      </c>
      <c r="C37" s="50"/>
      <c r="D37" s="49">
        <v>7391</v>
      </c>
    </row>
    <row r="38" spans="1:4" s="46" customFormat="1" ht="13.5">
      <c r="A38" s="48" t="s">
        <v>117</v>
      </c>
      <c r="B38" s="49">
        <v>0</v>
      </c>
      <c r="C38" s="50"/>
      <c r="D38" s="49">
        <v>0</v>
      </c>
    </row>
    <row r="39" spans="1:4" s="46" customFormat="1" ht="13.5">
      <c r="A39" s="48" t="s">
        <v>112</v>
      </c>
      <c r="B39" s="49">
        <v>354</v>
      </c>
      <c r="C39" s="50"/>
      <c r="D39" s="49">
        <v>819</v>
      </c>
    </row>
    <row r="40" spans="1:4" s="46" customFormat="1" ht="13.5">
      <c r="A40" s="44"/>
      <c r="B40" s="55">
        <f>B37+B39+B38+B36</f>
        <v>7640</v>
      </c>
      <c r="C40" s="56"/>
      <c r="D40" s="55">
        <f>SUM(D36:D39)</f>
        <v>8577</v>
      </c>
    </row>
    <row r="41" spans="2:4" s="46" customFormat="1" ht="13.5">
      <c r="B41" s="64"/>
      <c r="C41" s="64"/>
      <c r="D41" s="64"/>
    </row>
    <row r="42" spans="1:4" s="46" customFormat="1" ht="13.5">
      <c r="A42" s="44" t="s">
        <v>24</v>
      </c>
      <c r="B42" s="65"/>
      <c r="C42" s="66"/>
      <c r="D42" s="65"/>
    </row>
    <row r="43" spans="1:4" s="46" customFormat="1" ht="13.5">
      <c r="A43" s="48" t="s">
        <v>106</v>
      </c>
      <c r="B43" s="49">
        <v>142</v>
      </c>
      <c r="C43" s="66"/>
      <c r="D43" s="49">
        <v>142</v>
      </c>
    </row>
    <row r="44" spans="1:4" s="46" customFormat="1" ht="13.5">
      <c r="A44" s="63" t="s">
        <v>71</v>
      </c>
      <c r="B44" s="67">
        <v>2167</v>
      </c>
      <c r="C44" s="50">
        <v>2046</v>
      </c>
      <c r="D44" s="67">
        <v>1862</v>
      </c>
    </row>
    <row r="45" spans="1:5" s="46" customFormat="1" ht="13.5">
      <c r="A45" s="63" t="s">
        <v>23</v>
      </c>
      <c r="B45" s="67">
        <v>0</v>
      </c>
      <c r="C45" s="50"/>
      <c r="D45" s="67">
        <v>10</v>
      </c>
      <c r="E45" s="51"/>
    </row>
    <row r="46" spans="1:5" s="46" customFormat="1" ht="13.5">
      <c r="A46" s="68" t="s">
        <v>25</v>
      </c>
      <c r="B46" s="67">
        <v>439</v>
      </c>
      <c r="C46" s="50"/>
      <c r="D46" s="67">
        <v>347</v>
      </c>
      <c r="E46" s="51"/>
    </row>
    <row r="47" spans="1:4" s="46" customFormat="1" ht="13.5">
      <c r="A47" s="63" t="s">
        <v>26</v>
      </c>
      <c r="B47" s="67">
        <v>21</v>
      </c>
      <c r="C47" s="50"/>
      <c r="D47" s="67">
        <v>80</v>
      </c>
    </row>
    <row r="48" spans="1:4" s="46" customFormat="1" ht="13.5">
      <c r="A48" s="63" t="s">
        <v>27</v>
      </c>
      <c r="B48" s="67">
        <v>84</v>
      </c>
      <c r="C48" s="50"/>
      <c r="D48" s="67">
        <v>439</v>
      </c>
    </row>
    <row r="49" spans="1:4" s="46" customFormat="1" ht="13.5">
      <c r="A49" s="44"/>
      <c r="B49" s="55">
        <f>SUM(B43:B48)</f>
        <v>2853</v>
      </c>
      <c r="C49" s="56"/>
      <c r="D49" s="55">
        <f>SUM(D43:D48)</f>
        <v>2880</v>
      </c>
    </row>
    <row r="50" spans="1:4" ht="9" customHeight="1">
      <c r="A50" s="37"/>
      <c r="B50" s="69"/>
      <c r="C50" s="70"/>
      <c r="D50" s="69"/>
    </row>
    <row r="51" spans="1:4" ht="13.5">
      <c r="A51" s="37" t="s">
        <v>28</v>
      </c>
      <c r="B51" s="71">
        <f>B40+B49</f>
        <v>10493</v>
      </c>
      <c r="C51" s="70"/>
      <c r="D51" s="71">
        <f>D40+D49</f>
        <v>11457</v>
      </c>
    </row>
    <row r="52" spans="1:4" ht="13.5">
      <c r="A52" s="72"/>
      <c r="B52" s="69"/>
      <c r="C52" s="70"/>
      <c r="D52" s="69"/>
    </row>
    <row r="53" spans="1:4" ht="14.25" thickBot="1">
      <c r="A53" s="37" t="s">
        <v>29</v>
      </c>
      <c r="B53" s="147">
        <f>B32+B51</f>
        <v>18797</v>
      </c>
      <c r="C53" s="70"/>
      <c r="D53" s="73">
        <f>D32+D51</f>
        <v>17623</v>
      </c>
    </row>
    <row r="54" spans="1:4" ht="14.25" thickTop="1">
      <c r="A54" s="41"/>
      <c r="B54" s="74"/>
      <c r="C54" s="74"/>
      <c r="D54" s="74"/>
    </row>
    <row r="55" spans="1:4" ht="13.5">
      <c r="A55" s="138" t="s">
        <v>124</v>
      </c>
      <c r="B55" s="74"/>
      <c r="C55" s="74"/>
      <c r="D55" s="74"/>
    </row>
    <row r="56" spans="1:4" ht="17.25" customHeight="1">
      <c r="A56" s="77"/>
      <c r="B56" s="76"/>
      <c r="C56" s="76"/>
      <c r="D56" s="76"/>
    </row>
    <row r="57" spans="1:4" ht="13.5">
      <c r="A57" s="77"/>
      <c r="B57" s="77"/>
      <c r="C57" s="77"/>
      <c r="D57" s="77"/>
    </row>
    <row r="58" spans="1:4" s="80" customFormat="1" ht="13.5">
      <c r="A58" s="78" t="s">
        <v>86</v>
      </c>
      <c r="B58" s="79"/>
      <c r="C58" s="79"/>
      <c r="D58" s="79"/>
    </row>
    <row r="59" spans="1:4" s="80" customFormat="1" ht="13.5">
      <c r="A59" s="81" t="s">
        <v>111</v>
      </c>
      <c r="B59" s="79"/>
      <c r="C59" s="79"/>
      <c r="D59" s="79"/>
    </row>
    <row r="60" spans="1:4" s="80" customFormat="1" ht="13.5">
      <c r="A60" s="81"/>
      <c r="B60" s="79"/>
      <c r="C60" s="79"/>
      <c r="D60" s="79"/>
    </row>
    <row r="61" spans="1:4" s="80" customFormat="1" ht="13.5">
      <c r="A61" s="78" t="s">
        <v>1</v>
      </c>
      <c r="B61" s="79"/>
      <c r="C61" s="79"/>
      <c r="D61" s="79"/>
    </row>
    <row r="62" spans="1:4" s="80" customFormat="1" ht="14.25">
      <c r="A62" s="132" t="s">
        <v>89</v>
      </c>
      <c r="B62" s="82"/>
      <c r="C62" s="82"/>
      <c r="D62" s="82"/>
    </row>
    <row r="63" spans="1:4" s="80" customFormat="1" ht="13.5">
      <c r="A63" s="13"/>
      <c r="B63" s="82"/>
      <c r="C63" s="82"/>
      <c r="D63" s="82"/>
    </row>
    <row r="67" ht="13.5">
      <c r="A67" s="83"/>
    </row>
    <row r="68" ht="13.5">
      <c r="A68" s="83"/>
    </row>
    <row r="69" ht="13.5">
      <c r="A69" s="83"/>
    </row>
  </sheetData>
  <sheetProtection/>
  <mergeCells count="2">
    <mergeCell ref="B7:B8"/>
    <mergeCell ref="D7:D8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46"/>
  <sheetViews>
    <sheetView zoomScaleSheetLayoutView="80" zoomScalePageLayoutView="0" workbookViewId="0" topLeftCell="A13">
      <selection activeCell="D22" sqref="D22"/>
    </sheetView>
  </sheetViews>
  <sheetFormatPr defaultColWidth="9.140625" defaultRowHeight="12.75"/>
  <cols>
    <col min="1" max="1" width="62.57421875" style="6" customWidth="1"/>
    <col min="2" max="2" width="13.00390625" style="18" customWidth="1"/>
    <col min="3" max="3" width="1.1484375" style="24" customWidth="1"/>
    <col min="4" max="4" width="12.421875" style="18" customWidth="1"/>
    <col min="5" max="5" width="1.421875" style="24" customWidth="1"/>
    <col min="6" max="16384" width="9.140625" style="6" customWidth="1"/>
  </cols>
  <sheetData>
    <row r="1" spans="1:5" ht="13.5">
      <c r="A1" s="85" t="s">
        <v>93</v>
      </c>
      <c r="B1" s="15"/>
      <c r="C1" s="15"/>
      <c r="D1" s="15"/>
      <c r="E1" s="16"/>
    </row>
    <row r="2" spans="1:5" s="3" customFormat="1" ht="33" customHeight="1">
      <c r="A2" s="1" t="s">
        <v>108</v>
      </c>
      <c r="B2" s="17"/>
      <c r="C2" s="17"/>
      <c r="D2" s="17"/>
      <c r="E2" s="17"/>
    </row>
    <row r="3" spans="1:5" ht="13.5">
      <c r="A3" s="139" t="s">
        <v>125</v>
      </c>
      <c r="C3" s="17"/>
      <c r="E3" s="17"/>
    </row>
    <row r="4" spans="1:5" ht="13.5">
      <c r="A4" s="2"/>
      <c r="B4" s="20"/>
      <c r="C4" s="19"/>
      <c r="D4" s="20"/>
      <c r="E4" s="17"/>
    </row>
    <row r="5" spans="1:5" ht="15" customHeight="1">
      <c r="A5" s="3"/>
      <c r="B5" s="145">
        <v>44926</v>
      </c>
      <c r="C5" s="146">
        <v>42277</v>
      </c>
      <c r="D5" s="145">
        <v>44561</v>
      </c>
      <c r="E5" s="22"/>
    </row>
    <row r="6" spans="1:5" ht="13.5">
      <c r="A6" s="3"/>
      <c r="B6" s="201" t="s">
        <v>30</v>
      </c>
      <c r="C6" s="21"/>
      <c r="D6" s="201" t="s">
        <v>30</v>
      </c>
      <c r="E6" s="23"/>
    </row>
    <row r="7" spans="1:5" ht="13.5">
      <c r="A7" s="4"/>
      <c r="B7" s="202"/>
      <c r="D7" s="202"/>
      <c r="E7" s="25"/>
    </row>
    <row r="8" spans="1:6" ht="15" customHeight="1">
      <c r="A8" s="3" t="s">
        <v>0</v>
      </c>
      <c r="B8" s="18">
        <v>14534</v>
      </c>
      <c r="D8" s="18">
        <v>10345</v>
      </c>
      <c r="F8" s="26"/>
    </row>
    <row r="9" spans="1:4" ht="13.5">
      <c r="A9" s="3" t="s">
        <v>74</v>
      </c>
      <c r="B9" s="18">
        <v>848</v>
      </c>
      <c r="D9" s="18">
        <v>344</v>
      </c>
    </row>
    <row r="10" spans="1:4" ht="27.75">
      <c r="A10" s="5" t="s">
        <v>3</v>
      </c>
      <c r="B10" s="18">
        <v>1069</v>
      </c>
      <c r="D10" s="18">
        <v>359</v>
      </c>
    </row>
    <row r="11" spans="1:4" ht="13.5">
      <c r="A11" s="3" t="s">
        <v>70</v>
      </c>
      <c r="B11" s="18">
        <v>-8299</v>
      </c>
      <c r="D11" s="18">
        <v>-5273</v>
      </c>
    </row>
    <row r="12" spans="1:4" ht="13.5">
      <c r="A12" s="3" t="s">
        <v>4</v>
      </c>
      <c r="B12" s="18">
        <v>-700</v>
      </c>
      <c r="D12" s="18">
        <v>-575</v>
      </c>
    </row>
    <row r="13" spans="1:4" ht="13.5">
      <c r="A13" s="3" t="s">
        <v>5</v>
      </c>
      <c r="B13" s="18">
        <v>-3598</v>
      </c>
      <c r="D13" s="18">
        <v>-2871</v>
      </c>
    </row>
    <row r="14" spans="1:4" ht="13.5">
      <c r="A14" s="3" t="s">
        <v>6</v>
      </c>
      <c r="B14" s="18">
        <v>-1342</v>
      </c>
      <c r="D14" s="18">
        <v>-1505</v>
      </c>
    </row>
    <row r="15" spans="1:4" ht="13.5">
      <c r="A15" s="3" t="s">
        <v>64</v>
      </c>
      <c r="B15" s="18">
        <v>-474</v>
      </c>
      <c r="D15" s="18">
        <v>-195</v>
      </c>
    </row>
    <row r="16" spans="1:4" ht="13.5">
      <c r="A16" s="1" t="s">
        <v>56</v>
      </c>
      <c r="B16" s="32">
        <f>SUM(B8:B15)</f>
        <v>2038</v>
      </c>
      <c r="C16" s="25"/>
      <c r="D16" s="32">
        <f>SUM(D8:D15)</f>
        <v>629</v>
      </c>
    </row>
    <row r="17" ht="17.25" customHeight="1"/>
    <row r="18" spans="1:4" ht="17.25" customHeight="1">
      <c r="A18" s="148" t="s">
        <v>113</v>
      </c>
      <c r="B18" s="150">
        <v>465</v>
      </c>
      <c r="C18" s="149"/>
      <c r="D18" s="150">
        <v>554</v>
      </c>
    </row>
    <row r="19" ht="17.25" customHeight="1"/>
    <row r="20" spans="1:4" ht="13.5">
      <c r="A20" s="5" t="s">
        <v>65</v>
      </c>
      <c r="B20" s="18">
        <v>18</v>
      </c>
      <c r="D20" s="18">
        <v>21</v>
      </c>
    </row>
    <row r="21" spans="1:4" ht="13.5">
      <c r="A21" s="5" t="s">
        <v>66</v>
      </c>
      <c r="B21" s="18">
        <v>-383</v>
      </c>
      <c r="D21" s="18">
        <v>-375</v>
      </c>
    </row>
    <row r="22" spans="1:4" ht="18.75" customHeight="1">
      <c r="A22" s="1" t="s">
        <v>57</v>
      </c>
      <c r="B22" s="32">
        <f>SUM(B20:B21)</f>
        <v>-365</v>
      </c>
      <c r="C22" s="25"/>
      <c r="D22" s="32">
        <f>SUM(D20:D21)</f>
        <v>-354</v>
      </c>
    </row>
    <row r="24" spans="1:4" ht="13.5">
      <c r="A24" s="1" t="s">
        <v>68</v>
      </c>
      <c r="B24" s="32">
        <f>B16+B18+B22</f>
        <v>2138</v>
      </c>
      <c r="C24" s="32">
        <f>C16+C18+C22</f>
        <v>0</v>
      </c>
      <c r="D24" s="32">
        <f>D16+D18+D22</f>
        <v>829</v>
      </c>
    </row>
    <row r="25" ht="13.5">
      <c r="A25" s="3" t="s">
        <v>69</v>
      </c>
    </row>
    <row r="26" ht="13.5">
      <c r="A26" s="3" t="s">
        <v>79</v>
      </c>
    </row>
    <row r="27" spans="1:5" ht="13.5">
      <c r="A27" s="1" t="s">
        <v>2</v>
      </c>
      <c r="B27" s="32">
        <f>SUM(B24:B26)</f>
        <v>2138</v>
      </c>
      <c r="C27" s="25"/>
      <c r="D27" s="32">
        <f>SUM(D24:D26)</f>
        <v>829</v>
      </c>
      <c r="E27" s="25"/>
    </row>
    <row r="28" spans="1:5" ht="13.5">
      <c r="A28" s="3" t="s">
        <v>67</v>
      </c>
      <c r="E28" s="25"/>
    </row>
    <row r="29" spans="1:5" ht="14.25" thickBot="1">
      <c r="A29" s="2" t="s">
        <v>63</v>
      </c>
      <c r="B29" s="33">
        <f>SUM(B27:B28)</f>
        <v>2138</v>
      </c>
      <c r="C29" s="28"/>
      <c r="D29" s="33">
        <f>SUM(D27:D28)</f>
        <v>829</v>
      </c>
      <c r="E29" s="25"/>
    </row>
    <row r="30" spans="1:5" ht="15.75" customHeight="1" thickTop="1">
      <c r="A30" s="2" t="s">
        <v>109</v>
      </c>
      <c r="B30" s="27"/>
      <c r="C30" s="25"/>
      <c r="D30" s="27"/>
      <c r="E30" s="25"/>
    </row>
    <row r="31" spans="1:4" ht="21.75" customHeight="1" thickBot="1">
      <c r="A31" s="1" t="s">
        <v>96</v>
      </c>
      <c r="B31" s="33">
        <f>B29</f>
        <v>2138</v>
      </c>
      <c r="C31" s="28"/>
      <c r="D31" s="33">
        <f>D29</f>
        <v>829</v>
      </c>
    </row>
    <row r="32" spans="1:4" ht="14.25" thickTop="1">
      <c r="A32" s="2"/>
      <c r="B32" s="29"/>
      <c r="C32" s="28"/>
      <c r="D32" s="29"/>
    </row>
    <row r="33" spans="1:4" ht="13.5">
      <c r="A33" s="2"/>
      <c r="B33" s="29"/>
      <c r="C33" s="28"/>
      <c r="D33" s="29"/>
    </row>
    <row r="34" spans="1:4" ht="13.5">
      <c r="A34" s="2"/>
      <c r="B34" s="29"/>
      <c r="C34" s="28"/>
      <c r="D34" s="29"/>
    </row>
    <row r="35" spans="1:4" ht="14.25" customHeight="1">
      <c r="A35" s="7"/>
      <c r="B35" s="29"/>
      <c r="C35" s="28"/>
      <c r="D35" s="29"/>
    </row>
    <row r="36" spans="1:4" ht="14.25" customHeight="1">
      <c r="A36" s="7"/>
      <c r="B36" s="29"/>
      <c r="C36" s="28"/>
      <c r="D36" s="29"/>
    </row>
    <row r="37" spans="1:4" ht="14.25" customHeight="1">
      <c r="A37" s="140" t="s">
        <v>124</v>
      </c>
      <c r="B37" s="29"/>
      <c r="C37" s="28"/>
      <c r="D37" s="29"/>
    </row>
    <row r="38" spans="1:4" ht="14.25" customHeight="1">
      <c r="A38" s="8"/>
      <c r="B38" s="31"/>
      <c r="C38" s="30"/>
      <c r="D38" s="31"/>
    </row>
    <row r="39" ht="14.25" customHeight="1">
      <c r="A39" s="9"/>
    </row>
    <row r="40" ht="14.25" customHeight="1">
      <c r="A40" s="9"/>
    </row>
    <row r="41" ht="14.25" customHeight="1">
      <c r="A41" s="11" t="s">
        <v>86</v>
      </c>
    </row>
    <row r="42" ht="14.25" customHeight="1">
      <c r="A42" s="9" t="s">
        <v>110</v>
      </c>
    </row>
    <row r="43" ht="14.25" customHeight="1">
      <c r="A43" s="10"/>
    </row>
    <row r="44" ht="14.25">
      <c r="A44" s="12" t="s">
        <v>1</v>
      </c>
    </row>
    <row r="45" ht="14.25">
      <c r="A45" s="131" t="s">
        <v>88</v>
      </c>
    </row>
    <row r="46" ht="13.5">
      <c r="A46" s="8"/>
    </row>
  </sheetData>
  <sheetProtection/>
  <mergeCells count="2">
    <mergeCell ref="B6:B7"/>
    <mergeCell ref="D6:D7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1"/>
  <sheetViews>
    <sheetView zoomScalePageLayoutView="0" workbookViewId="0" topLeftCell="A21">
      <selection activeCell="D41" sqref="D41"/>
    </sheetView>
  </sheetViews>
  <sheetFormatPr defaultColWidth="2.421875" defaultRowHeight="12.75"/>
  <cols>
    <col min="1" max="1" width="67.140625" style="96" customWidth="1"/>
    <col min="2" max="2" width="11.00390625" style="121" customWidth="1"/>
    <col min="3" max="3" width="0.9921875" style="121" customWidth="1"/>
    <col min="4" max="4" width="13.57421875" style="122" customWidth="1"/>
    <col min="5" max="5" width="1.421875" style="121" customWidth="1"/>
    <col min="6" max="25" width="11.421875" style="96" customWidth="1"/>
    <col min="26" max="16384" width="2.421875" style="96" customWidth="1"/>
  </cols>
  <sheetData>
    <row r="1" spans="1:12" s="88" customFormat="1" ht="13.5">
      <c r="A1" s="86" t="s">
        <v>93</v>
      </c>
      <c r="B1" s="87"/>
      <c r="C1" s="87"/>
      <c r="D1" s="87"/>
      <c r="E1" s="87"/>
      <c r="F1" s="89"/>
      <c r="G1" s="89"/>
      <c r="H1" s="89"/>
      <c r="I1" s="89"/>
      <c r="J1" s="89"/>
      <c r="K1" s="89"/>
      <c r="L1" s="89"/>
    </row>
    <row r="2" spans="1:12" s="88" customFormat="1" ht="13.5">
      <c r="A2" s="90"/>
      <c r="B2" s="91"/>
      <c r="C2" s="91"/>
      <c r="D2" s="91"/>
      <c r="E2" s="91"/>
      <c r="F2" s="89"/>
      <c r="G2" s="89"/>
      <c r="H2" s="89"/>
      <c r="I2" s="89"/>
      <c r="J2" s="89"/>
      <c r="K2" s="89"/>
      <c r="L2" s="89"/>
    </row>
    <row r="3" spans="1:12" s="92" customFormat="1" ht="13.5">
      <c r="A3" s="90" t="s">
        <v>77</v>
      </c>
      <c r="B3" s="91"/>
      <c r="C3" s="91"/>
      <c r="D3" s="91"/>
      <c r="E3" s="91"/>
      <c r="F3" s="93"/>
      <c r="G3" s="93"/>
      <c r="H3" s="93"/>
      <c r="I3" s="93"/>
      <c r="J3" s="93"/>
      <c r="K3" s="93"/>
      <c r="L3" s="93"/>
    </row>
    <row r="4" spans="1:12" s="92" customFormat="1" ht="13.5">
      <c r="A4" s="90"/>
      <c r="B4" s="91"/>
      <c r="C4" s="91"/>
      <c r="D4" s="91"/>
      <c r="E4" s="91"/>
      <c r="F4" s="93"/>
      <c r="G4" s="93"/>
      <c r="H4" s="93"/>
      <c r="I4" s="93"/>
      <c r="J4" s="93"/>
      <c r="K4" s="93"/>
      <c r="L4" s="93"/>
    </row>
    <row r="5" spans="1:5" s="92" customFormat="1" ht="13.5">
      <c r="A5" s="136" t="s">
        <v>126</v>
      </c>
      <c r="B5" s="91"/>
      <c r="C5" s="91"/>
      <c r="D5" s="91"/>
      <c r="E5" s="91"/>
    </row>
    <row r="6" spans="1:5" ht="13.5">
      <c r="A6" s="94"/>
      <c r="B6" s="135">
        <v>44926</v>
      </c>
      <c r="C6" s="95"/>
      <c r="D6" s="135">
        <v>44926</v>
      </c>
      <c r="E6" s="95"/>
    </row>
    <row r="7" spans="1:5" ht="14.25" customHeight="1">
      <c r="A7" s="94"/>
      <c r="B7" s="97" t="s">
        <v>30</v>
      </c>
      <c r="C7" s="98"/>
      <c r="D7" s="97" t="s">
        <v>114</v>
      </c>
      <c r="E7" s="98"/>
    </row>
    <row r="8" spans="1:5" ht="13.5">
      <c r="A8" s="94"/>
      <c r="B8" s="100"/>
      <c r="C8" s="99"/>
      <c r="D8" s="100"/>
      <c r="E8" s="99"/>
    </row>
    <row r="9" spans="1:5" ht="13.5">
      <c r="A9" s="101" t="s">
        <v>31</v>
      </c>
      <c r="B9" s="103"/>
      <c r="C9" s="102"/>
      <c r="D9" s="103"/>
      <c r="E9" s="102"/>
    </row>
    <row r="10" spans="1:5" ht="13.5">
      <c r="A10" s="104" t="s">
        <v>32</v>
      </c>
      <c r="B10" s="105">
        <v>14848</v>
      </c>
      <c r="C10" s="102"/>
      <c r="D10" s="105">
        <v>10708</v>
      </c>
      <c r="E10" s="102"/>
    </row>
    <row r="11" spans="1:5" ht="13.5">
      <c r="A11" s="104" t="s">
        <v>33</v>
      </c>
      <c r="B11" s="105">
        <v>-10540</v>
      </c>
      <c r="C11" s="102"/>
      <c r="D11" s="105">
        <v>-7409</v>
      </c>
      <c r="E11" s="102"/>
    </row>
    <row r="12" spans="1:5" ht="13.5">
      <c r="A12" s="104" t="s">
        <v>72</v>
      </c>
      <c r="B12" s="105">
        <v>-3932</v>
      </c>
      <c r="C12" s="102"/>
      <c r="D12" s="105">
        <v>-2185</v>
      </c>
      <c r="E12" s="102"/>
    </row>
    <row r="13" spans="1:5" s="106" customFormat="1" ht="13.5">
      <c r="A13" s="104" t="s">
        <v>98</v>
      </c>
      <c r="B13" s="105">
        <v>1730</v>
      </c>
      <c r="C13" s="102"/>
      <c r="D13" s="105">
        <v>164</v>
      </c>
      <c r="E13" s="102"/>
    </row>
    <row r="14" spans="1:5" s="106" customFormat="1" ht="13.5">
      <c r="A14" s="104" t="s">
        <v>101</v>
      </c>
      <c r="B14" s="105">
        <v>-13</v>
      </c>
      <c r="C14" s="102"/>
      <c r="D14" s="105">
        <v>-3</v>
      </c>
      <c r="E14" s="102"/>
    </row>
    <row r="15" spans="1:5" s="106" customFormat="1" ht="13.5">
      <c r="A15" s="104" t="s">
        <v>34</v>
      </c>
      <c r="B15" s="105">
        <v>-34</v>
      </c>
      <c r="C15" s="102"/>
      <c r="D15" s="105">
        <v>-26</v>
      </c>
      <c r="E15" s="102"/>
    </row>
    <row r="16" spans="1:5" ht="13.5">
      <c r="A16" s="104" t="s">
        <v>35</v>
      </c>
      <c r="B16" s="105">
        <v>-742</v>
      </c>
      <c r="C16" s="102"/>
      <c r="D16" s="105">
        <v>-149</v>
      </c>
      <c r="E16" s="102"/>
    </row>
    <row r="17" spans="1:5" s="106" customFormat="1" ht="17.25" customHeight="1">
      <c r="A17" s="101" t="s">
        <v>59</v>
      </c>
      <c r="B17" s="107">
        <f>SUM(B10:B16)</f>
        <v>1317</v>
      </c>
      <c r="C17" s="102"/>
      <c r="D17" s="107">
        <f>SUM(D10:D16)</f>
        <v>1100</v>
      </c>
      <c r="E17" s="102"/>
    </row>
    <row r="18" spans="1:5" s="106" customFormat="1" ht="13.5">
      <c r="A18" s="101"/>
      <c r="B18" s="103"/>
      <c r="C18" s="102"/>
      <c r="D18" s="103"/>
      <c r="E18" s="102"/>
    </row>
    <row r="19" spans="1:5" s="106" customFormat="1" ht="13.5">
      <c r="A19" s="108" t="s">
        <v>36</v>
      </c>
      <c r="B19" s="103"/>
      <c r="C19" s="102"/>
      <c r="D19" s="103"/>
      <c r="E19" s="102"/>
    </row>
    <row r="20" spans="1:5" ht="13.5">
      <c r="A20" s="104" t="s">
        <v>37</v>
      </c>
      <c r="B20" s="105">
        <v>-375</v>
      </c>
      <c r="C20" s="102"/>
      <c r="D20" s="105">
        <v>-121</v>
      </c>
      <c r="E20" s="102"/>
    </row>
    <row r="21" spans="1:5" ht="13.5">
      <c r="A21" s="104" t="s">
        <v>118</v>
      </c>
      <c r="B21" s="105">
        <v>0</v>
      </c>
      <c r="C21" s="102"/>
      <c r="D21" s="105">
        <v>0</v>
      </c>
      <c r="E21" s="102"/>
    </row>
    <row r="22" spans="1:5" ht="13.5">
      <c r="A22" s="109" t="s">
        <v>38</v>
      </c>
      <c r="B22" s="105">
        <v>0</v>
      </c>
      <c r="C22" s="102"/>
      <c r="D22" s="105">
        <v>0</v>
      </c>
      <c r="E22" s="102"/>
    </row>
    <row r="23" spans="1:5" ht="13.5">
      <c r="A23" s="104" t="s">
        <v>104</v>
      </c>
      <c r="B23" s="105" t="s">
        <v>103</v>
      </c>
      <c r="C23" s="102"/>
      <c r="D23" s="105" t="s">
        <v>103</v>
      </c>
      <c r="E23" s="102"/>
    </row>
    <row r="24" spans="1:5" ht="14.25" customHeight="1">
      <c r="A24" s="101" t="s">
        <v>60</v>
      </c>
      <c r="B24" s="107">
        <f>SUM(B20:B23)</f>
        <v>-375</v>
      </c>
      <c r="C24" s="102"/>
      <c r="D24" s="107">
        <f>SUM(D20:D23)</f>
        <v>-121</v>
      </c>
      <c r="E24" s="102"/>
    </row>
    <row r="25" spans="1:5" ht="13.5">
      <c r="A25" s="104"/>
      <c r="B25" s="103"/>
      <c r="C25" s="102"/>
      <c r="D25" s="103"/>
      <c r="E25" s="102"/>
    </row>
    <row r="26" spans="1:5" ht="13.5">
      <c r="A26" s="108" t="s">
        <v>39</v>
      </c>
      <c r="B26" s="110"/>
      <c r="C26" s="102"/>
      <c r="D26" s="110"/>
      <c r="E26" s="102"/>
    </row>
    <row r="27" spans="1:5" ht="13.5">
      <c r="A27" s="104" t="s">
        <v>97</v>
      </c>
      <c r="B27" s="105">
        <v>-330</v>
      </c>
      <c r="C27" s="102"/>
      <c r="D27" s="105">
        <v>-436</v>
      </c>
      <c r="E27" s="102"/>
    </row>
    <row r="28" spans="1:5" ht="13.5">
      <c r="A28" s="104" t="s">
        <v>116</v>
      </c>
      <c r="B28" s="105">
        <v>0</v>
      </c>
      <c r="C28" s="102"/>
      <c r="D28" s="105">
        <v>0</v>
      </c>
      <c r="E28" s="102"/>
    </row>
    <row r="29" spans="1:5" ht="13.5">
      <c r="A29" s="104" t="s">
        <v>99</v>
      </c>
      <c r="B29" s="105">
        <v>11691</v>
      </c>
      <c r="C29" s="102"/>
      <c r="D29" s="105">
        <v>8186</v>
      </c>
      <c r="E29" s="102"/>
    </row>
    <row r="30" spans="1:5" ht="13.5">
      <c r="A30" s="104" t="s">
        <v>100</v>
      </c>
      <c r="B30" s="105">
        <v>-11835</v>
      </c>
      <c r="C30" s="102"/>
      <c r="D30" s="105">
        <v>-8118</v>
      </c>
      <c r="E30" s="102"/>
    </row>
    <row r="31" spans="1:5" ht="13.5">
      <c r="A31" s="104" t="s">
        <v>115</v>
      </c>
      <c r="B31" s="105">
        <v>0</v>
      </c>
      <c r="C31" s="102"/>
      <c r="D31" s="105">
        <v>0</v>
      </c>
      <c r="E31" s="102"/>
    </row>
    <row r="32" spans="1:5" ht="13.5">
      <c r="A32" s="111" t="s">
        <v>40</v>
      </c>
      <c r="B32" s="105">
        <v>-303</v>
      </c>
      <c r="C32" s="102"/>
      <c r="D32" s="105">
        <v>-479</v>
      </c>
      <c r="E32" s="102"/>
    </row>
    <row r="33" spans="1:5" ht="13.5">
      <c r="A33" s="111" t="s">
        <v>78</v>
      </c>
      <c r="B33" s="105">
        <v>-14</v>
      </c>
      <c r="C33" s="102"/>
      <c r="D33" s="105">
        <v>138</v>
      </c>
      <c r="E33" s="102"/>
    </row>
    <row r="34" spans="1:5" s="106" customFormat="1" ht="13.5">
      <c r="A34" s="112" t="s">
        <v>41</v>
      </c>
      <c r="B34" s="107">
        <f>SUM(B27:B33)</f>
        <v>-791</v>
      </c>
      <c r="C34" s="102"/>
      <c r="D34" s="107">
        <f>SUM(D27:D33)</f>
        <v>-709</v>
      </c>
      <c r="E34" s="102"/>
    </row>
    <row r="35" spans="1:5" ht="13.5">
      <c r="A35" s="111"/>
      <c r="B35" s="105"/>
      <c r="C35" s="102"/>
      <c r="D35" s="105"/>
      <c r="E35" s="102"/>
    </row>
    <row r="36" spans="1:5" ht="27.75">
      <c r="A36" s="113" t="s">
        <v>42</v>
      </c>
      <c r="B36" s="114">
        <f>B34+B24+B17</f>
        <v>151</v>
      </c>
      <c r="C36" s="102"/>
      <c r="D36" s="114">
        <f>D34+D24+D17</f>
        <v>270</v>
      </c>
      <c r="E36" s="102"/>
    </row>
    <row r="37" spans="1:5" ht="13.5">
      <c r="A37" s="111"/>
      <c r="B37" s="103"/>
      <c r="C37" s="102"/>
      <c r="D37" s="103"/>
      <c r="E37" s="102"/>
    </row>
    <row r="38" spans="1:5" s="106" customFormat="1" ht="13.5">
      <c r="A38" s="111" t="s">
        <v>94</v>
      </c>
      <c r="B38" s="105">
        <v>343</v>
      </c>
      <c r="C38" s="102"/>
      <c r="D38" s="105">
        <v>73</v>
      </c>
      <c r="E38" s="102"/>
    </row>
    <row r="39" spans="1:5" s="106" customFormat="1" ht="13.5">
      <c r="A39" s="111"/>
      <c r="B39" s="115"/>
      <c r="C39" s="102"/>
      <c r="D39" s="115"/>
      <c r="E39" s="102"/>
    </row>
    <row r="40" spans="1:5" ht="14.25" thickBot="1">
      <c r="A40" s="142" t="s">
        <v>127</v>
      </c>
      <c r="B40" s="116">
        <f>B38+B36</f>
        <v>494</v>
      </c>
      <c r="C40" s="102"/>
      <c r="D40" s="116">
        <f>D38+D36</f>
        <v>343</v>
      </c>
      <c r="E40" s="102"/>
    </row>
    <row r="41" spans="1:5" ht="14.25" thickTop="1">
      <c r="A41" s="117"/>
      <c r="B41" s="119"/>
      <c r="C41" s="118"/>
      <c r="D41" s="119"/>
      <c r="E41" s="118"/>
    </row>
    <row r="42" spans="1:5" ht="13.5">
      <c r="A42" s="117"/>
      <c r="B42" s="119"/>
      <c r="C42" s="118"/>
      <c r="D42" s="119"/>
      <c r="E42" s="118"/>
    </row>
    <row r="43" spans="1:5" ht="13.5">
      <c r="A43" s="141" t="s">
        <v>124</v>
      </c>
      <c r="B43" s="119"/>
      <c r="C43" s="118"/>
      <c r="D43" s="119"/>
      <c r="E43" s="118"/>
    </row>
    <row r="44" spans="1:5" ht="13.5">
      <c r="A44" s="120"/>
      <c r="B44" s="102"/>
      <c r="C44" s="102"/>
      <c r="D44" s="103"/>
      <c r="E44" s="102"/>
    </row>
    <row r="45" spans="1:5" ht="13.5">
      <c r="A45" s="75"/>
      <c r="B45" s="102"/>
      <c r="C45" s="102"/>
      <c r="D45" s="103"/>
      <c r="E45" s="102"/>
    </row>
    <row r="46" spans="1:5" ht="13.5">
      <c r="A46" s="75"/>
      <c r="B46" s="102"/>
      <c r="C46" s="102"/>
      <c r="D46" s="103"/>
      <c r="E46" s="102"/>
    </row>
    <row r="47" spans="1:5" ht="13.5">
      <c r="A47" s="75"/>
      <c r="B47" s="102"/>
      <c r="C47" s="102"/>
      <c r="D47" s="103"/>
      <c r="E47" s="102"/>
    </row>
    <row r="48" ht="13.5">
      <c r="A48" s="78" t="s">
        <v>90</v>
      </c>
    </row>
    <row r="49" ht="13.5">
      <c r="A49" s="133" t="s">
        <v>111</v>
      </c>
    </row>
    <row r="50" ht="13.5">
      <c r="A50" s="78" t="s">
        <v>91</v>
      </c>
    </row>
    <row r="51" ht="13.5">
      <c r="A51" s="133" t="s">
        <v>89</v>
      </c>
    </row>
    <row r="52" ht="13.5">
      <c r="A52" s="130"/>
    </row>
    <row r="53" spans="1:5" ht="13.5">
      <c r="A53" s="123"/>
      <c r="B53" s="124"/>
      <c r="C53" s="124"/>
      <c r="D53" s="124"/>
      <c r="E53" s="124"/>
    </row>
    <row r="54" ht="13.5">
      <c r="A54" s="14"/>
    </row>
    <row r="55" ht="13.5">
      <c r="A55" s="125"/>
    </row>
    <row r="56" ht="13.5">
      <c r="A56" s="126"/>
    </row>
    <row r="57" ht="13.5">
      <c r="A57" s="127"/>
    </row>
    <row r="58" ht="13.5">
      <c r="A58" s="128"/>
    </row>
    <row r="59" ht="13.5">
      <c r="A59" s="127"/>
    </row>
    <row r="60" ht="13.5">
      <c r="A60" s="129"/>
    </row>
    <row r="61" ht="13.5">
      <c r="A61" s="12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99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44"/>
  <sheetViews>
    <sheetView zoomScale="70" zoomScaleNormal="70" zoomScaleSheetLayoutView="100" zoomScalePageLayoutView="0" workbookViewId="0" topLeftCell="A16">
      <selection activeCell="I25" sqref="G25:I25"/>
    </sheetView>
  </sheetViews>
  <sheetFormatPr defaultColWidth="9.140625" defaultRowHeight="12.75" outlineLevelCol="1"/>
  <cols>
    <col min="1" max="1" width="51.57421875" style="198" customWidth="1"/>
    <col min="2" max="2" width="1.8515625" style="198" customWidth="1" outlineLevel="1"/>
    <col min="3" max="3" width="18.8515625" style="158" customWidth="1"/>
    <col min="4" max="4" width="13.57421875" style="158" hidden="1" customWidth="1" outlineLevel="1"/>
    <col min="5" max="5" width="14.8515625" style="158" customWidth="1" collapsed="1"/>
    <col min="6" max="6" width="10.421875" style="158" hidden="1" customWidth="1" outlineLevel="1"/>
    <col min="7" max="7" width="22.28125" style="158" customWidth="1" collapsed="1"/>
    <col min="8" max="8" width="13.00390625" style="188" hidden="1" customWidth="1" outlineLevel="1"/>
    <col min="9" max="9" width="12.421875" style="158" customWidth="1" collapsed="1"/>
    <col min="10" max="10" width="13.00390625" style="188" hidden="1" customWidth="1" outlineLevel="1"/>
    <col min="11" max="11" width="12.421875" style="188" hidden="1" customWidth="1" outlineLevel="1"/>
    <col min="12" max="12" width="16.57421875" style="188" hidden="1" customWidth="1" outlineLevel="1"/>
    <col min="13" max="13" width="19.140625" style="158" customWidth="1" collapsed="1"/>
    <col min="14" max="14" width="13.00390625" style="188" hidden="1" customWidth="1" outlineLevel="1"/>
    <col min="15" max="15" width="14.140625" style="170" customWidth="1" collapsed="1"/>
    <col min="16" max="16" width="14.00390625" style="170" hidden="1" customWidth="1" outlineLevel="1"/>
    <col min="17" max="17" width="20.140625" style="158" customWidth="1" collapsed="1"/>
    <col min="18" max="16384" width="9.140625" style="158" customWidth="1"/>
  </cols>
  <sheetData>
    <row r="1" spans="1:17" ht="20.25">
      <c r="A1" s="152" t="s">
        <v>93</v>
      </c>
      <c r="B1" s="153" t="e">
        <f>#REF!</f>
        <v>#REF!</v>
      </c>
      <c r="C1" s="154"/>
      <c r="D1" s="154"/>
      <c r="E1" s="154"/>
      <c r="F1" s="154"/>
      <c r="G1" s="154"/>
      <c r="H1" s="155"/>
      <c r="I1" s="156"/>
      <c r="J1" s="155"/>
      <c r="K1" s="155"/>
      <c r="L1" s="155"/>
      <c r="M1" s="156"/>
      <c r="N1" s="155"/>
      <c r="O1" s="155"/>
      <c r="P1" s="155"/>
      <c r="Q1" s="157"/>
    </row>
    <row r="2" spans="1:17" ht="20.25">
      <c r="A2" s="159"/>
      <c r="B2" s="159"/>
      <c r="C2" s="160"/>
      <c r="D2" s="160"/>
      <c r="E2" s="160"/>
      <c r="F2" s="160"/>
      <c r="G2" s="160"/>
      <c r="H2" s="161"/>
      <c r="I2" s="162"/>
      <c r="J2" s="161"/>
      <c r="K2" s="161"/>
      <c r="L2" s="161"/>
      <c r="M2" s="162"/>
      <c r="N2" s="161"/>
      <c r="O2" s="161"/>
      <c r="P2" s="161"/>
      <c r="Q2" s="157"/>
    </row>
    <row r="3" spans="1:17" ht="25.5" customHeight="1">
      <c r="A3" s="159" t="s">
        <v>87</v>
      </c>
      <c r="B3" s="159"/>
      <c r="C3" s="163"/>
      <c r="D3" s="163"/>
      <c r="E3" s="163"/>
      <c r="F3" s="163"/>
      <c r="G3" s="163"/>
      <c r="H3" s="164"/>
      <c r="I3" s="163"/>
      <c r="J3" s="164"/>
      <c r="K3" s="164"/>
      <c r="L3" s="164"/>
      <c r="M3" s="163"/>
      <c r="N3" s="164"/>
      <c r="O3" s="161"/>
      <c r="P3" s="161"/>
      <c r="Q3" s="165"/>
    </row>
    <row r="4" spans="1:17" ht="25.5" customHeight="1">
      <c r="A4" s="159"/>
      <c r="B4" s="159"/>
      <c r="C4" s="163"/>
      <c r="D4" s="163"/>
      <c r="E4" s="163"/>
      <c r="F4" s="163"/>
      <c r="G4" s="163"/>
      <c r="H4" s="164"/>
      <c r="I4" s="163"/>
      <c r="J4" s="164"/>
      <c r="K4" s="164"/>
      <c r="L4" s="164"/>
      <c r="M4" s="163"/>
      <c r="N4" s="164"/>
      <c r="O4" s="161"/>
      <c r="P4" s="161"/>
      <c r="Q4" s="165"/>
    </row>
    <row r="5" spans="1:17" ht="20.25">
      <c r="A5" s="166" t="s">
        <v>125</v>
      </c>
      <c r="B5" s="165"/>
      <c r="C5" s="163"/>
      <c r="D5" s="163"/>
      <c r="E5" s="203"/>
      <c r="F5" s="203"/>
      <c r="G5" s="203"/>
      <c r="H5" s="203"/>
      <c r="I5" s="163"/>
      <c r="J5" s="164"/>
      <c r="K5" s="164"/>
      <c r="L5" s="164"/>
      <c r="M5" s="163"/>
      <c r="N5" s="164"/>
      <c r="O5" s="161"/>
      <c r="P5" s="161"/>
      <c r="Q5" s="165"/>
    </row>
    <row r="6" spans="1:16" ht="18" customHeight="1">
      <c r="A6" s="159"/>
      <c r="B6" s="159"/>
      <c r="C6" s="163"/>
      <c r="D6" s="163"/>
      <c r="E6" s="204"/>
      <c r="F6" s="204"/>
      <c r="G6" s="204"/>
      <c r="H6" s="204"/>
      <c r="I6" s="163"/>
      <c r="J6" s="164"/>
      <c r="K6" s="164"/>
      <c r="L6" s="164"/>
      <c r="M6" s="163"/>
      <c r="N6" s="164"/>
      <c r="O6" s="161"/>
      <c r="P6" s="161"/>
    </row>
    <row r="7" spans="1:16" ht="16.5" customHeight="1">
      <c r="A7" s="159"/>
      <c r="B7" s="159"/>
      <c r="C7" s="167"/>
      <c r="D7" s="167"/>
      <c r="E7" s="167"/>
      <c r="F7" s="167"/>
      <c r="G7" s="167"/>
      <c r="H7" s="168"/>
      <c r="I7" s="167"/>
      <c r="J7" s="168"/>
      <c r="K7" s="168"/>
      <c r="L7" s="168"/>
      <c r="M7" s="167"/>
      <c r="N7" s="168"/>
      <c r="O7" s="161"/>
      <c r="P7" s="161"/>
    </row>
    <row r="8" spans="1:16" s="170" customFormat="1" ht="15" customHeight="1">
      <c r="A8" s="169"/>
      <c r="B8" s="169"/>
      <c r="C8" s="205" t="s">
        <v>76</v>
      </c>
      <c r="D8" s="205" t="s">
        <v>49</v>
      </c>
      <c r="E8" s="205" t="s">
        <v>43</v>
      </c>
      <c r="F8" s="205" t="s">
        <v>51</v>
      </c>
      <c r="G8" s="207" t="s">
        <v>44</v>
      </c>
      <c r="H8" s="205" t="s">
        <v>50</v>
      </c>
      <c r="I8" s="209" t="s">
        <v>61</v>
      </c>
      <c r="J8" s="205" t="s">
        <v>62</v>
      </c>
      <c r="K8" s="205" t="s">
        <v>53</v>
      </c>
      <c r="L8" s="205" t="s">
        <v>54</v>
      </c>
      <c r="M8" s="205" t="s">
        <v>45</v>
      </c>
      <c r="N8" s="205" t="s">
        <v>52</v>
      </c>
      <c r="O8" s="205" t="s">
        <v>46</v>
      </c>
      <c r="P8" s="203" t="s">
        <v>55</v>
      </c>
    </row>
    <row r="9" spans="1:16" s="172" customFormat="1" ht="48.75" customHeight="1">
      <c r="A9" s="171"/>
      <c r="B9" s="171"/>
      <c r="C9" s="206"/>
      <c r="D9" s="206"/>
      <c r="E9" s="206"/>
      <c r="F9" s="206"/>
      <c r="G9" s="208"/>
      <c r="H9" s="206"/>
      <c r="I9" s="210"/>
      <c r="J9" s="206"/>
      <c r="K9" s="206"/>
      <c r="L9" s="206"/>
      <c r="M9" s="206"/>
      <c r="N9" s="206"/>
      <c r="O9" s="206"/>
      <c r="P9" s="204"/>
    </row>
    <row r="10" spans="1:16" s="175" customFormat="1" ht="20.25">
      <c r="A10" s="173"/>
      <c r="B10" s="173"/>
      <c r="C10" s="174" t="s">
        <v>30</v>
      </c>
      <c r="D10" s="174" t="s">
        <v>30</v>
      </c>
      <c r="E10" s="174" t="s">
        <v>30</v>
      </c>
      <c r="F10" s="174" t="s">
        <v>30</v>
      </c>
      <c r="G10" s="174" t="s">
        <v>30</v>
      </c>
      <c r="H10" s="174" t="s">
        <v>30</v>
      </c>
      <c r="I10" s="174" t="s">
        <v>30</v>
      </c>
      <c r="J10" s="174" t="s">
        <v>30</v>
      </c>
      <c r="K10" s="174" t="s">
        <v>30</v>
      </c>
      <c r="L10" s="174" t="s">
        <v>30</v>
      </c>
      <c r="M10" s="174" t="s">
        <v>30</v>
      </c>
      <c r="N10" s="174" t="s">
        <v>30</v>
      </c>
      <c r="O10" s="174" t="s">
        <v>30</v>
      </c>
      <c r="P10" s="174" t="s">
        <v>30</v>
      </c>
    </row>
    <row r="11" spans="1:16" s="180" customFormat="1" ht="20.25" thickBot="1">
      <c r="A11" s="176" t="s">
        <v>120</v>
      </c>
      <c r="B11" s="177"/>
      <c r="C11" s="178">
        <v>2404</v>
      </c>
      <c r="D11" s="178" t="e">
        <f>#REF!+#REF!+#REF!+#REF!</f>
        <v>#REF!</v>
      </c>
      <c r="E11" s="178">
        <v>232</v>
      </c>
      <c r="F11" s="178" t="e">
        <f>#REF!+#REF!+#REF!+#REF!</f>
        <v>#REF!</v>
      </c>
      <c r="G11" s="178">
        <v>-6441</v>
      </c>
      <c r="H11" s="178" t="e">
        <f>#REF!+#REF!+#REF!+#REF!</f>
        <v>#REF!</v>
      </c>
      <c r="I11" s="178">
        <v>105</v>
      </c>
      <c r="J11" s="178" t="e">
        <f>#REF!+#REF!+#REF!+#REF!</f>
        <v>#REF!</v>
      </c>
      <c r="K11" s="178" t="e">
        <f>#REF!+#REF!+#REF!+#REF!</f>
        <v>#REF!</v>
      </c>
      <c r="L11" s="178" t="e">
        <f>#REF!+#REF!+#REF!+#REF!</f>
        <v>#REF!</v>
      </c>
      <c r="M11" s="178">
        <v>9031</v>
      </c>
      <c r="N11" s="178" t="e">
        <f>#REF!+#REF!+#REF!+#REF!</f>
        <v>#REF!</v>
      </c>
      <c r="O11" s="178">
        <v>5331</v>
      </c>
      <c r="P11" s="179"/>
    </row>
    <row r="12" spans="1:16" s="180" customFormat="1" ht="21" thickTop="1">
      <c r="A12" s="168" t="s">
        <v>95</v>
      </c>
      <c r="B12" s="181"/>
      <c r="G12" s="180">
        <v>703</v>
      </c>
      <c r="O12" s="180">
        <v>703</v>
      </c>
      <c r="P12" s="179"/>
    </row>
    <row r="13" spans="1:7" s="180" customFormat="1" ht="20.25">
      <c r="A13" s="182" t="s">
        <v>105</v>
      </c>
      <c r="B13" s="181"/>
      <c r="E13" s="180">
        <v>19</v>
      </c>
      <c r="G13" s="180">
        <v>-19</v>
      </c>
    </row>
    <row r="14" spans="1:16" s="180" customFormat="1" ht="20.25">
      <c r="A14" s="182" t="s">
        <v>84</v>
      </c>
      <c r="B14" s="181"/>
      <c r="G14" s="180">
        <v>782</v>
      </c>
      <c r="I14" s="180">
        <v>132</v>
      </c>
      <c r="M14" s="180">
        <v>-782</v>
      </c>
      <c r="O14" s="180">
        <v>132</v>
      </c>
      <c r="P14" s="179"/>
    </row>
    <row r="15" spans="1:16" s="180" customFormat="1" ht="20.25">
      <c r="A15" s="182" t="s">
        <v>107</v>
      </c>
      <c r="B15" s="181"/>
      <c r="P15" s="179"/>
    </row>
    <row r="16" spans="1:16" s="180" customFormat="1" ht="40.5">
      <c r="A16" s="181" t="s">
        <v>73</v>
      </c>
      <c r="B16" s="181"/>
      <c r="P16" s="179"/>
    </row>
    <row r="17" spans="1:16" s="180" customFormat="1" ht="20.25" thickBot="1">
      <c r="A17" s="176" t="s">
        <v>121</v>
      </c>
      <c r="B17" s="177"/>
      <c r="C17" s="178">
        <f>C11+C12+C13+C14+C15+C16</f>
        <v>2404</v>
      </c>
      <c r="D17" s="178" t="e">
        <f aca="true" t="shared" si="0" ref="D17:O17">D11+D12+D13+D14+D15+D16</f>
        <v>#REF!</v>
      </c>
      <c r="E17" s="178">
        <f t="shared" si="0"/>
        <v>251</v>
      </c>
      <c r="F17" s="178" t="e">
        <f t="shared" si="0"/>
        <v>#REF!</v>
      </c>
      <c r="G17" s="178">
        <f t="shared" si="0"/>
        <v>-4975</v>
      </c>
      <c r="H17" s="178" t="e">
        <f t="shared" si="0"/>
        <v>#REF!</v>
      </c>
      <c r="I17" s="178">
        <f t="shared" si="0"/>
        <v>237</v>
      </c>
      <c r="J17" s="178" t="e">
        <f t="shared" si="0"/>
        <v>#REF!</v>
      </c>
      <c r="K17" s="178" t="e">
        <f t="shared" si="0"/>
        <v>#REF!</v>
      </c>
      <c r="L17" s="178" t="e">
        <f t="shared" si="0"/>
        <v>#REF!</v>
      </c>
      <c r="M17" s="178">
        <f t="shared" si="0"/>
        <v>8249</v>
      </c>
      <c r="N17" s="178" t="e">
        <f t="shared" si="0"/>
        <v>#REF!</v>
      </c>
      <c r="O17" s="178">
        <f t="shared" si="0"/>
        <v>6166</v>
      </c>
      <c r="P17" s="179"/>
    </row>
    <row r="18" spans="1:15" s="180" customFormat="1" ht="21" thickTop="1">
      <c r="A18" s="168" t="s">
        <v>95</v>
      </c>
      <c r="B18" s="181"/>
      <c r="G18" s="180">
        <v>2138</v>
      </c>
      <c r="O18" s="180">
        <v>2138</v>
      </c>
    </row>
    <row r="19" spans="1:7" s="180" customFormat="1" ht="20.25">
      <c r="A19" s="182" t="s">
        <v>105</v>
      </c>
      <c r="B19" s="181"/>
      <c r="E19" s="180">
        <v>71</v>
      </c>
      <c r="G19" s="180">
        <v>-71</v>
      </c>
    </row>
    <row r="20" spans="1:2" s="180" customFormat="1" ht="20.25">
      <c r="A20" s="182" t="s">
        <v>84</v>
      </c>
      <c r="B20" s="181"/>
    </row>
    <row r="21" spans="1:2" s="180" customFormat="1" ht="40.5">
      <c r="A21" s="181" t="s">
        <v>73</v>
      </c>
      <c r="B21" s="181"/>
    </row>
    <row r="22" spans="1:15" s="180" customFormat="1" ht="20.25" thickBot="1">
      <c r="A22" s="176" t="s">
        <v>128</v>
      </c>
      <c r="B22" s="177"/>
      <c r="C22" s="178">
        <f>C17+C18</f>
        <v>2404</v>
      </c>
      <c r="D22" s="178" t="e">
        <f>D17+D18</f>
        <v>#REF!</v>
      </c>
      <c r="E22" s="178">
        <f>E17+E19+E20</f>
        <v>322</v>
      </c>
      <c r="F22" s="178" t="e">
        <f>F17+F18</f>
        <v>#REF!</v>
      </c>
      <c r="G22" s="178">
        <f>G17+G18+G19+G20</f>
        <v>-2908</v>
      </c>
      <c r="H22" s="178" t="e">
        <f>H17+H18</f>
        <v>#REF!</v>
      </c>
      <c r="I22" s="178">
        <f>I17+I18+I20</f>
        <v>237</v>
      </c>
      <c r="J22" s="178" t="e">
        <f>J17+J18</f>
        <v>#REF!</v>
      </c>
      <c r="K22" s="178" t="e">
        <f>K17+K18</f>
        <v>#REF!</v>
      </c>
      <c r="L22" s="178" t="e">
        <f>L17+L18</f>
        <v>#REF!</v>
      </c>
      <c r="M22" s="178">
        <f>M17+M18+M20+M19</f>
        <v>8249</v>
      </c>
      <c r="N22" s="178" t="e">
        <f>N17+N18</f>
        <v>#REF!</v>
      </c>
      <c r="O22" s="178">
        <f>SUM(O17:O21)</f>
        <v>8304</v>
      </c>
    </row>
    <row r="23" spans="1:12" s="180" customFormat="1" ht="21" thickTop="1">
      <c r="A23" s="183"/>
      <c r="B23" s="183"/>
      <c r="K23" s="184"/>
      <c r="L23" s="184"/>
    </row>
    <row r="24" spans="1:12" s="180" customFormat="1" ht="20.25">
      <c r="A24" s="183"/>
      <c r="B24" s="183"/>
      <c r="K24" s="184"/>
      <c r="L24" s="184"/>
    </row>
    <row r="25" spans="1:12" s="180" customFormat="1" ht="20.25">
      <c r="A25" s="183"/>
      <c r="B25" s="183"/>
      <c r="K25" s="184"/>
      <c r="L25" s="184"/>
    </row>
    <row r="26" spans="1:12" s="180" customFormat="1" ht="20.25">
      <c r="A26" s="176" t="s">
        <v>129</v>
      </c>
      <c r="B26" s="183"/>
      <c r="K26" s="184"/>
      <c r="L26" s="184"/>
    </row>
    <row r="27" spans="1:16" s="186" customFormat="1" ht="20.25">
      <c r="A27" s="185" t="s">
        <v>114</v>
      </c>
      <c r="B27" s="185"/>
      <c r="H27" s="184"/>
      <c r="J27" s="184"/>
      <c r="K27" s="184"/>
      <c r="L27" s="184"/>
      <c r="N27" s="184"/>
      <c r="O27" s="180"/>
      <c r="P27" s="180"/>
    </row>
    <row r="28" spans="1:2" ht="20.25">
      <c r="A28" s="187" t="s">
        <v>86</v>
      </c>
      <c r="B28" s="187"/>
    </row>
    <row r="29" spans="1:2" ht="20.25">
      <c r="A29" s="189" t="s">
        <v>122</v>
      </c>
      <c r="B29" s="190"/>
    </row>
    <row r="30" spans="1:2" ht="20.25">
      <c r="A30" s="191"/>
      <c r="B30" s="190"/>
    </row>
    <row r="31" spans="1:2" ht="20.25">
      <c r="A31" s="192" t="s">
        <v>47</v>
      </c>
      <c r="B31" s="192"/>
    </row>
    <row r="32" spans="1:2" ht="20.25">
      <c r="A32" s="193" t="s">
        <v>92</v>
      </c>
      <c r="B32" s="192"/>
    </row>
    <row r="33" spans="1:2" ht="20.25">
      <c r="A33" s="194"/>
      <c r="B33" s="194"/>
    </row>
    <row r="34" spans="1:2" ht="20.25">
      <c r="A34" s="195"/>
      <c r="B34" s="195"/>
    </row>
    <row r="35" spans="1:2" ht="20.25">
      <c r="A35" s="196"/>
      <c r="B35" s="196"/>
    </row>
    <row r="44" spans="1:2" ht="20.25">
      <c r="A44" s="197"/>
      <c r="B44" s="197"/>
    </row>
  </sheetData>
  <sheetProtection/>
  <mergeCells count="18">
    <mergeCell ref="P8:P9"/>
    <mergeCell ref="K8:K9"/>
    <mergeCell ref="L8:L9"/>
    <mergeCell ref="M8:M9"/>
    <mergeCell ref="N8:N9"/>
    <mergeCell ref="H8:H9"/>
    <mergeCell ref="I8:I9"/>
    <mergeCell ref="J8:J9"/>
    <mergeCell ref="O8:O9"/>
    <mergeCell ref="G5:G6"/>
    <mergeCell ref="H5:H6"/>
    <mergeCell ref="C8:C9"/>
    <mergeCell ref="D8:D9"/>
    <mergeCell ref="E5:E6"/>
    <mergeCell ref="F5:F6"/>
    <mergeCell ref="E8:E9"/>
    <mergeCell ref="F8:F9"/>
    <mergeCell ref="G8:G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portrait" paperSize="9" scale="5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2023-01-18T07:10:29Z</cp:lastPrinted>
  <dcterms:created xsi:type="dcterms:W3CDTF">2003-02-07T14:36:34Z</dcterms:created>
  <dcterms:modified xsi:type="dcterms:W3CDTF">2023-01-18T08:46:28Z</dcterms:modified>
  <cp:category/>
  <cp:version/>
  <cp:contentType/>
  <cp:contentStatus/>
</cp:coreProperties>
</file>